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um-DSPCG_01\150.40-Prod info estatística\150.40.500\150.40.500.02\BF 15º-A EBF\2023\3 Papeis de Trabalho\3 Com password\"/>
    </mc:Choice>
  </mc:AlternateContent>
  <bookViews>
    <workbookView xWindow="0" yWindow="0" windowWidth="24000" windowHeight="9615" tabRatio="902"/>
  </bookViews>
  <sheets>
    <sheet name="Indice" sheetId="9" r:id="rId1"/>
    <sheet name="Agregado por Beneficio IEC" sheetId="8" r:id="rId2"/>
    <sheet name="Agregado por Beneficio ISV" sheetId="7" r:id="rId3"/>
    <sheet name="Agregado por Beneficio IRC" sheetId="6" r:id="rId4"/>
    <sheet name="Agregado por Beneficio IMT" sheetId="5" r:id="rId5"/>
    <sheet name="Agregado por Beneficio IS" sheetId="4" r:id="rId6"/>
    <sheet name="Agregado por Beneficio IUC" sheetId="3" r:id="rId7"/>
    <sheet name="Agregado por Beneficio IVA" sheetId="2" r:id="rId8"/>
    <sheet name="Agregado por Beneficio IMI" sheetId="1" r:id="rId9"/>
  </sheets>
  <definedNames>
    <definedName name="_xlnm.Print_Area" localSheetId="1">'Agregado por Beneficio IEC'!$A$1:$D$31</definedName>
    <definedName name="_xlnm.Print_Area" localSheetId="0">Indice!$B$2:$C$15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8" l="1"/>
  <c r="C34" i="4" l="1"/>
  <c r="C35" i="6" l="1"/>
  <c r="C47" i="6"/>
  <c r="C47" i="1" l="1"/>
  <c r="C82" i="6" l="1"/>
  <c r="C80" i="6"/>
  <c r="C32" i="1" l="1"/>
  <c r="C48" i="1" s="1"/>
  <c r="C64" i="6" l="1"/>
  <c r="C55" i="6"/>
  <c r="C32" i="4" l="1"/>
  <c r="C35" i="4" s="1"/>
  <c r="C78" i="6"/>
  <c r="C83" i="6" s="1"/>
  <c r="C85" i="6" l="1"/>
  <c r="C12" i="3" l="1"/>
  <c r="C9" i="3"/>
  <c r="C13" i="3" l="1"/>
  <c r="C38" i="5"/>
  <c r="C39" i="5" s="1"/>
  <c r="C25" i="7" l="1"/>
  <c r="C12" i="7"/>
  <c r="C9" i="7"/>
  <c r="C26" i="7" l="1"/>
  <c r="D27" i="8" l="1"/>
  <c r="D9" i="8"/>
  <c r="D16" i="8"/>
  <c r="D22" i="8"/>
  <c r="D31" i="8" l="1"/>
  <c r="C12" i="2"/>
  <c r="C13" i="2" s="1"/>
</calcChain>
</file>

<file path=xl/sharedStrings.xml><?xml version="1.0" encoding="utf-8"?>
<sst xmlns="http://schemas.openxmlformats.org/spreadsheetml/2006/main" count="324" uniqueCount="275">
  <si>
    <t>Imposto Municipal sobre Imóveis</t>
  </si>
  <si>
    <t xml:space="preserve"> TIPO DE BENEFÍCIO </t>
  </si>
  <si>
    <t xml:space="preserve"> MONTANTE (€) </t>
  </si>
  <si>
    <t>ISENÇÃO TRIBUTÁRIA</t>
  </si>
  <si>
    <t>SUB-TOTAL ISENÇÃO TRIBUTÁRIA</t>
  </si>
  <si>
    <t>ISENÇÃO DEFINITIVA</t>
  </si>
  <si>
    <t>ISENÇÃO TEMPORÁRIA</t>
  </si>
  <si>
    <t>TOTAL DE BENEFÍCIOS</t>
  </si>
  <si>
    <t>Imposto Sobre o Valor Acrescentado</t>
  </si>
  <si>
    <t>RESTITUIÇÃO IMPOSTO</t>
  </si>
  <si>
    <t>SUB-TOTAL RESTITUIÇÃO IVA</t>
  </si>
  <si>
    <t>Indíce</t>
  </si>
  <si>
    <t>Impostos Especiais de Consumo</t>
  </si>
  <si>
    <t>Imposto sobre Veículos</t>
  </si>
  <si>
    <t>Imposto sobre o Rendimento das Pessoas Colectivas</t>
  </si>
  <si>
    <t>Imposto Municipal sobre as Transmissões Onerosas de Imóveis</t>
  </si>
  <si>
    <t>Imposto do Selo</t>
  </si>
  <si>
    <t>Imposto Único de Circulação</t>
  </si>
  <si>
    <t>Imposto Sobre o valor Acrescentado</t>
  </si>
  <si>
    <t>Isenção tributária</t>
  </si>
  <si>
    <t>IABA</t>
  </si>
  <si>
    <t>SUB-TOTAL - Isenção tributária - IABA</t>
  </si>
  <si>
    <t>ISP</t>
  </si>
  <si>
    <t>SUB-TOTAL - Isenção tributária - ISP</t>
  </si>
  <si>
    <t>Tabaco</t>
  </si>
  <si>
    <t>Taxa preferencial</t>
  </si>
  <si>
    <t>SUB-TOTAL  - Taxa Preferencial - IABA</t>
  </si>
  <si>
    <t>SUB-TOTAL - Taxa Preferencial - ISP</t>
  </si>
  <si>
    <t>SUB-TOTAL - Taxa Preferencial - Tabaco</t>
  </si>
  <si>
    <t xml:space="preserve">ISENÇÃO TRIBUTÁRIA </t>
  </si>
  <si>
    <t>SUB-TOTAL - Isenção Tributária</t>
  </si>
  <si>
    <t xml:space="preserve">DEDUÇÕES À COLETA </t>
  </si>
  <si>
    <t>SUB-TOTAL  - Deduções à Coleta</t>
  </si>
  <si>
    <t>TAXA PREFERENCIAL</t>
  </si>
  <si>
    <t>SUB-TOTAL - Redução de Taxa</t>
  </si>
  <si>
    <t>DEDUÇÕES AO RENDIMENTO</t>
  </si>
  <si>
    <t>SUB-TOTAL DEDUÇÕES AO RENDIMENTO</t>
  </si>
  <si>
    <t>DEDUÇÕES À COLETA</t>
  </si>
  <si>
    <t>SUB-TOTAL DEDUÇÕES À COLETA</t>
  </si>
  <si>
    <t>SUB-TOTAL ISENÇÃO DEFINITIVA</t>
  </si>
  <si>
    <t>SUB-TOTAL ISENÇÃOTEMPORÁRIA</t>
  </si>
  <si>
    <t>REDUÇÃO DE TAXA</t>
  </si>
  <si>
    <t>SUB-TOTAL REGIMES DE REDUÇÃO DE TAXA</t>
  </si>
  <si>
    <t>DED. MAT. COL.</t>
  </si>
  <si>
    <t>SUB-TOTAL DEDUÇÃO À MATÉRIA COLETÁVEL</t>
  </si>
  <si>
    <t>SUB-TOTAL TAXA PREFERENCIAL</t>
  </si>
  <si>
    <t>EXCLUSÃO DE TRIBUTAÇÃO AUTÓNOMA</t>
  </si>
  <si>
    <t>SUB-TOTAL ISENÇÃO TEMPORÁRIA</t>
  </si>
  <si>
    <t>VALORES AGREGADOS POR TIPO DE IMPOSTO E BENEFÍCIO - PERÍODO DE TRIBUTAÇÃO DE 2022</t>
  </si>
  <si>
    <t>VALORES AGREGADOS POR TIPO DE BENEFÍCIO - PERÍODO DE TRIBUTAÇÃO DE 2022</t>
  </si>
  <si>
    <t>Álcool destinado a consumo próprio de hospitais e similares, públicos e privados - Art.º 67, n.º 3, c) do CIEC</t>
  </si>
  <si>
    <t>Álcool destinado a fins terapêuticos e sanitários - Art.º 67, n.º 3, e) do CIEC</t>
  </si>
  <si>
    <t>Álcool destinado a testes laboratoriais e à investigação científica - Art.º 67, n.º 3, d) do CIEC</t>
  </si>
  <si>
    <t>Bebidas não alcoólicas previstas no n.º 1, alineas a), b) e c), do artigo 87.º-B, do CIEC - 87º-B, nº 1, a), b) e c), do CIEC</t>
  </si>
  <si>
    <t>Biocombustíveis e gases de origem renovável - Art.º 90º do CIEC</t>
  </si>
  <si>
    <t>Produtos petrolíferos e energéticos e eletricidade que sejam utilizados pelos clientes finais economicamente vulneráveis, beneficiários da tarifa social - Art.º 89, nº1, l) e nº 2, d) do CIEC</t>
  </si>
  <si>
    <t>Produtos petrolíferos e energéticos e eletricidade utilizados no transporte de passageiros e de mercadorias por caminho de ferro, metro ou elétrico, e por trólei - Art.º 89, n.º 1, i) e nº 2, c) do CIEC</t>
  </si>
  <si>
    <t>Produtos petrolíferos e energéticos que sejam utilizados em transportes públicos, incluindo o gás natural - Art.º 89, n.º 1, e) do CIEC</t>
  </si>
  <si>
    <t>Produtos petrolíferos e energéticos que sejam utilizados na navegação marítima, incluindo a pesca e a aquicultura, com exceção da navegação de recreio privada - Art.º 89, n.º 1, c) do CIEC</t>
  </si>
  <si>
    <t>Reembolso parcial para o gasóleo profissional suportado pelas empresas de transporte de mercadorias - Art.º 93º-A do CIEC</t>
  </si>
  <si>
    <t>Bebidas espirituosas  produzidas e declaradas para consumo por pequenas destilarias - Art.º 79, n.º 2 do CIEC</t>
  </si>
  <si>
    <t>Cerveja produzida e declarada para consumo por pequenas cervejeiras - Art.º 80, n.º 3 do CIEC</t>
  </si>
  <si>
    <t>Taxas reduzidas aplicáveis a certas bebidas alcoólicas produzidas e declaradas para consumo na Região Autónoma da Madeira - Art.º 78, do CIEC.</t>
  </si>
  <si>
    <t>Taxas reduzidas aplicáveis a certas bebidas alcoólicas produzidas e declaradas para consumo na Região Autónoma dos Açores - Art.º 77, do CIEC.</t>
  </si>
  <si>
    <t>Taxas reduzidas aplicáveis a certas bebidas alcoólicas produzidas e/ou declaradas para consumo no Continente - Art.º 76.º, n.º 3, 77, n.º 2 e 78, n.º 5, do CIEC.</t>
  </si>
  <si>
    <t>Gasóleo colorido e marcado com aditivos consumido por motores fixos - Art.º 93º, n.º 1 e 3, e) do CIEC</t>
  </si>
  <si>
    <t>Gasóleo colorido e marcado com aditivos consumido por motores frigoríficos autónomos - Art.º 93º, nº 1 e 3, f) do CIEC</t>
  </si>
  <si>
    <t>Gasóleo colorido e marcado com aditivos consumido por tratores e demais maquinaria agrícolas, bem como outros equipamentos, incluindo os utilizados para a atividade aquícola e na pesca - Art.º 93º, n.º 1 e 3, a) e c) do CIEC</t>
  </si>
  <si>
    <t>Gasóleo de aquecimento - Art.º 93º, n.º 1 e 4 do CIEC</t>
  </si>
  <si>
    <t>Cigarros fabricados nas RA dos Açores e da Madeira por pequenos produtores e consumidos na RA dos Açores - Art.º 105 do CIEC</t>
  </si>
  <si>
    <t>Cigarros fabricados nas RA dos Açores e da Madeira por pequenos produtores e consumidos na RA Madeira - Art.º 105-A do CIEC</t>
  </si>
  <si>
    <t>Inst. Particulares Solidariedade Social
Art.º 52.º, n.º 1 do CISV</t>
  </si>
  <si>
    <t xml:space="preserve">Taxi com motor hibrido
Art.º 53, n.º 2 do CISV  </t>
  </si>
  <si>
    <t>Taxi adaptado ao transporte de deficientes
Art.º 53, n.º 3 do CISV</t>
  </si>
  <si>
    <t xml:space="preserve">Partidos politicos
Lei n.º 19/2003, art.º 10.º, n.º 1, f), de 20/06 </t>
  </si>
  <si>
    <t>Componente ambiental negativa na componente cilindrada
Art.º 7º, nº 4 do CISV</t>
  </si>
  <si>
    <t>Incentivo pela int. consumo de um veíc. de baixas emissões
Lei 82-D/2014- Art.º 25.º, n.º 1</t>
  </si>
  <si>
    <t>Automóveis ligeiros de passageiros que se apresentem equipados com motores híbridos
Art.º 8, n.º 1, a) do CISV</t>
  </si>
  <si>
    <t xml:space="preserve">Automóveis ligeiros de utilização mista, com peso bruto superior a 2500 kg, lotação mínima de sete lugares, e que não apresentem tração às quatro rodas
Art.º 8, n.º 1, b) do CISV </t>
  </si>
  <si>
    <t>Automóveis ligeiros de passageiros, que utilizem exclusivamente GPL ou gás natural
Art.º 8, n.º 1, c) do CISV</t>
  </si>
  <si>
    <t>Automóveis ligeiros de passageiros com motores híbridos plug-in, cuja bateria possa ser carregada através de ligação à rede elétrica e que tenham uma autonomia mínima, no modo elétrico, de 50 km e emissões oficiais inferiores a 50 gCO2/km
Art.º 8, n.º 1, d) do CISV</t>
  </si>
  <si>
    <t>Veículos fabricados antes de 1970
Art.º 8, n.º 2, do CISV</t>
  </si>
  <si>
    <t>Automóveis ligeiros de mercadorias, de caixa aberta, ou sem caixa, com lotação superior a três lugares, incluindo o do condutor, que apresentem tração às 4 rodas
Art.º 8, n.º 3 do CISV</t>
  </si>
  <si>
    <t>Automóveis ligeiros de utilização mista com peso bruto superior a 2.300 kg, sem apresentarem tração às 4 rodas
Art.º 9, n.º 1,  a)  do CISV</t>
  </si>
  <si>
    <t>Automóveis ligeiros de mercadorias, de caixa aberta ou sem caixa, com lotação superior a 3 lugares, incluindo o condutor e sem tração às 4 rodas
Art.º 9, n.º 1,  b) do CISV</t>
  </si>
  <si>
    <t>Automóveis ligeiros de mercadorias, de caixa aberta, fechada ou sem caixa, com lotação máxima de três lugares, incluindo o do condutor
Art.º 9, n.º 2 do CISV</t>
  </si>
  <si>
    <t>Auto caravanas
Art.º 9, n.º 3 do CISV</t>
  </si>
  <si>
    <t>Táxis
Art.º 53, n.º 1 do CISV</t>
  </si>
  <si>
    <t>Veículos aluguer s/ condutor
Art.º 53.º, n.º 5 do CISV</t>
  </si>
  <si>
    <t>50% DOS RENDIMENTOS DE PATENTES E OUTROS DIREITOS DE PROPRIEDADE INDUSTRIAL (ART.º 50.º-A DO CIRC)</t>
  </si>
  <si>
    <t>MAJORAÇÃO À CRIAÇÃO DE EMPREGO 
(ART.º 19.º DO EBF)</t>
  </si>
  <si>
    <t>FUNDOS DE INVESTIMENTO [ART.º 22.º, N.º 14, AL. B) DO EBF]</t>
  </si>
  <si>
    <t>MAJORAÇÃO QUOTIZAÇÕES EMPRESARIAIS 
(ART.º 44.º DO CIRC)</t>
  </si>
  <si>
    <t>MAJORAÇÃO APLICADA AOS GASTOS SUPORTADOS COM A AQUISIÇÃO, EM TERRITÓRIO PORTUGUÊS , DE COMBUSTÍVEIS PARA ABASTECIMENTO DE VEÍCULOS 
(ART.º 70.º, N.º 4 DO EBF)</t>
  </si>
  <si>
    <t>REMUNERAÇÃO CONVENCIONAL DO CAPITAL SOCIAL  (ART.º 136.º DA LEI N.º 55-A/2010, DE 31/12 E ART.º 41.º-A DO EBF)</t>
  </si>
  <si>
    <t>REGIME DE INTERIORIDADE - REGIME TRANSITÓRIO (ART.º 43.º DO EBF)</t>
  </si>
  <si>
    <t xml:space="preserve">MAJORAÇÃO DOS GASTOS RELATIVOS A CRECHES, LACTÁRIOS E JARDINS DE INFÂNCIA 
(ART.º 43.º, N.º 9 DO CIRC) </t>
  </si>
  <si>
    <t>MAJORAÇÃO DAS DESPESAS REALIZADAS POR COOPERATIVAS EM APLICAÇÃO DA RESERVA PARA EDUCAÇÃO E FORMAÇÃO 
(ARTº 66º - A, Nº 7 DO EBF)</t>
  </si>
  <si>
    <t xml:space="preserve">LUCROS COLOCADOS À DISPOSIÇÃO E RENDIMENTO DE JUROS OBTIDOS POR SÓCIOS OU ACIONISTAS DE SOCIEDADES LICENCIADAS NA ZFM   (ART.º 36.º-A, N.ºS 10 E 11, DO EBF) </t>
  </si>
  <si>
    <t>MAJORAÇÃO DO GASTO SUPORTADO POR PROPRIETÁRIOS E PRODUTORES FLORESTAIS ADERENTES A ZONA DE INTERVENÇÃO FLORESTAL COM CONTRIBUIÇÕES FINANCEIRAS DESTINADAS AO FUNDO COMUM E ENCARGOS COM DEFESA DA FLORESTA (ART.º 59.º-D, N.º 12 DO EBF)</t>
  </si>
  <si>
    <t>MAJORAÇÕES DOS GASTOS E PERDAS NO ÂMBITO DE PARCERIAS DE TÍTULOS DE IMPACTO SOCIAL (ART.º 19.º-A DO EBF)</t>
  </si>
  <si>
    <t>MAJORAÇÕES DOS GASTOS E PERDAS RELATIVOS A OBRAS DE CONSERVAÇÃO E MANUTENÇÃO DOS PRÉDIOS OU PARTE DE PRÉDIOS AFETOS A LOJAS COM HISTÓRIA RECONHECIDAS PELO MUNICÍPIO (ART.º 59.º-I DO EBF)</t>
  </si>
  <si>
    <t>MAJORAÇÃO DO AUMENTO DAS DEPRECIAÇÕES E AMORTIZAÇÕES (ART.º 8.,º N.º 3 DO DECRETO-LEI N.º 66/2016, DE 3-11)</t>
  </si>
  <si>
    <t>MAJORAÇÃO DAS DEPRECIAÇÕES FISCALMENTE ACEITES DE ELEMENTOS DO ATIVO FIXO TANGÍVEL CORRESPONDENTES A EMBARCAÇÕES ELETROSSOLARES OU EXCLUSIVAMENTE ELÉTRICAS (ART.º 59.º-J DO EBF)</t>
  </si>
  <si>
    <t>RENDIMENTOS E GANHOS QUE NÃO SEJAM MAIS VALIAS FISCAIS A QUE SE REFEREM OS N.ºS 1 E 2 DO ARTIGO 268.º DO CÓDIGO DA INSOLVÊNCIA E DA RECUPERAÇÃO DE EMPRESAS (CIRE) (DECRETO-LEI N.º 53/2004, DE 18-3)</t>
  </si>
  <si>
    <t>RENDIMENTOS PREDIAIS RESULTANTES DE CONTRATOS DE ARRENDAMENTO OU SUBARRENDAMENTO HABITACIONAL ENQUADRADOS NO PROGRAMA DE ARRENDAMENTO ACESSÍVEL (ART.º 20.º N.º 1 DO DECRETO-LEI N.º 68/2019, DE 22-5)</t>
  </si>
  <si>
    <t>MAJORAÇÕES APLICADAS AOS DONATIVOS PREVISTOS NO ARTIGO 62.º DO EBF - MECENATO SOCIAL, DESPORTIVO E AMBIENTAL</t>
  </si>
  <si>
    <t>MAJORAÇÕES APLICADAS AOS DONATIVOS PREVISTOS NO ARTIGO 62.º-A DO EBF - MECENATO CIENTÍFICO</t>
  </si>
  <si>
    <t>MAJORAÇÕES APLICADAS AOS DONATIVOS PREVISTOS NO ARTIGO 62.º-B DO EBF - MECENATO CULTURAL</t>
  </si>
  <si>
    <t>RENDIMENTOS PREDIAIS OBTIDOS NO ÂMBITO DOS PROGRAMAS MUNICIPAIS DE OFERTA PARA ARRENDAMENTO HABITACIONAL A CUSTOS ACESSÍVEIS (ART.º 71.º, N.º 27 DO EBF)</t>
  </si>
  <si>
    <t>MAJORAÇÕES DOS GASTOS SUPORTADOS COM A AQUISIÇÃO DE PASSES SOCIAIS EM BENEFÍCIO DO PESSOAL (ART.º 43.º, N.º 15 DO CIRC)</t>
  </si>
  <si>
    <t>MAJORAÇÃO DAS DESPESAS COM AQUISIÇÃO DE BENS E SERVIÇOS DIRETAMENTE NECESSÁRIOS PARA A IMPLEMENTAÇÃO DA SUBMISSÃO DO SAFT-PT RELATIVO À CONTABILIDADE, DO CÓDIGO QR E DO ATCUD (ART.º 404º, Nº 3 E 4 DA LEI 75-B/2020, DE 31-12)</t>
  </si>
  <si>
    <t>MAJORAÇÕES APLICADAS AOS DONATIVOS RELATIVOS AO MECENATO CULTURAL EXTRAORDINÁRIO PARA 2021 (ART.º 397º DA LEI 75-B/2020, DE 31-12)</t>
  </si>
  <si>
    <t>MAJORAÇÃO DAS DESPESAS ELEGÍVEIS, INCORRIDAS NOS PERÍODOS DE 2021 E 2022, NO ÂMBITO DE PARTICIPAÇÃO CONJUNTA EM PROJETOS DE PROMOÇÃO EXTERNA (ART.º 400º Nº 1 DA LEI 75-B/2020, DE 31-12)</t>
  </si>
  <si>
    <t>MAJORAÇÕES DOS GASTOS REFERENTES A CONSUMOS DE ELECTRICIDADE E GÁS NATURAL, NA PARTE QUE EXCEDAM OS DO PERÍODO ANTERIOR, DEDUZIDOS DE EVENTUAIS APOIOS NOS TERMOS DO DECRETO-LEI N.º 30-B/2022, DE 18 DE ABRIL</t>
  </si>
  <si>
    <t>MAJORAÇÕES DOS GASTOS REFERENTES AO REGIME EXTRAORDINÁRIO DE APOIO A ENCARGOS SUPORTADOS NA PRODUÇÃO AGRÍCOLA</t>
  </si>
  <si>
    <t>OUTRAS DEDUÇÕES AO RENDIMENTO</t>
  </si>
  <si>
    <t>BENEFÍCIOS FISCAIS CONTRATUAIS AO INVESTIMENTO (EX-ART.º 41.º, N.º 1 DO EBF, ART.ºS 15.º A 21.º DO CFI (REVOGADO) E ART.ºS 2.º A 21.º DO CFI APROVADO PELO DEC.-LEI N.º 162/2014, DE 31/10) E ART.ºS 2.º A 21.º DO CFI NA RAM APROVADO PELO DEC. LEG. REGIONAL N.º 24/2016/M, DE 28/06</t>
  </si>
  <si>
    <t>SIFIDE - SISTEMA DE INCENTIVOS FISCAIS EM INVESTIGAÇÃO E DESENVOLVIMENTO EMPRESARIAL (LEI N.º 40/2005, DE 3 /08) E SIFIDE II (ART.º 133.º DA LEI N.º 55-A/2010, DE 31/12, ART.ºS 33.º A 40.º DO CFI (REVOGADO) E ART.ºS 35.º A 42.º DO CFI APROVADO PELO DEC.-LEI N.º 162/2014. DE 31/10) E ART.ºS 35.º A 42.º DO CFI NA RAM APROVADO PELO DEC. LEG. REGIONAL N.º 24/2016/M, DE 28/06</t>
  </si>
  <si>
    <t>REGIME FISCAL DE APOIO AO INVESTIMENTO 
(LEI N.º 10/2009, DE 10/3 (SUCESSIVAMENTE PRORROGADA), ART.ºS 26.º A 32.º DO CFI (REVOGADO) E ART.ºS 22.º A 26.º DO CFI APROVADO PELO DEC.-LEI N.º 162/2014, DE 31/10) E ART.ºS 22.º A 26.º DO CFI NA RAM APROVADO PELO DEC. LEG. REGIONAL N.º 24/2016/M, DE 28/06</t>
  </si>
  <si>
    <t>ENTIDADES LICENCIADAS NA ZONA FRANCA DA MADEIRA (ART.º 35, N.º 6 E 36, N.º 5 E 36.º-A, N.º 6 DO EBF)</t>
  </si>
  <si>
    <t>SOC. DE CAPITAL DE RISCO (SCR) E INVESTIDORES DE CAPITAL DE RISCO (ICR)
 (ART.º 32.º - A , N.º 4 DO EBF)</t>
  </si>
  <si>
    <t>CRÉDITO FISCAL EXTRAORDINÁRIO AO INVESTIMENTO II
 (ART.º 16 DA LEI N.º 27-A/2020, DE 24 DE JULHO)</t>
  </si>
  <si>
    <t>INCENTIVOS FISCAIS AOS LUCROS REINVESTIDOS NA REGIÃO AUTÓNOMA DOS AÇORES 
(ART.º 6.º DO DEC. LEG. REGIONAL N.º 2/99/A, DE 20/1</t>
  </si>
  <si>
    <t>DEDUÇÃO POR LUCROS RETIDOS E REINVESTIDOS PELAS PME 
(ART.ºS 27.º A 34.º DO CFI)</t>
  </si>
  <si>
    <t>DEDUÇÃO DE 50% À COLETA PELAS ENTIDADES LICENCIADAS PARA OPERAR NA ZONA FRANCA INDUSTRIAL DA MADEIRA 
(ART.º 36.º-A, N.º 6 DO EBF)</t>
  </si>
  <si>
    <t>INCENTIVO FISCAL À RECUPERAÇÃO - IFR (ARTº 307º DA LEI 12/2022, DE 27-6)</t>
  </si>
  <si>
    <t>OUTRAS DEDUÇÕES À COLETA</t>
  </si>
  <si>
    <t>PESSOAS COLETIVAS DE UTILIDADE PÚBLICA E DE SOLIDARIEDADE SOCIAL 
(ART.º 10.º DO CIRC)</t>
  </si>
  <si>
    <t>ATIVIDADES CULTURAIS, RECREATIVAS E DESPORTIVAS (ART.º 11.º DO CIRC E ART.º 54.º, N.º 1 DO EBF)</t>
  </si>
  <si>
    <t>COOPERATIVAS 
(ART.º 66.º-A DO EBF)</t>
  </si>
  <si>
    <t>ENTIDADES DE NAVEGAÇÃO MARÍTIMA E AÉREA (ART.º 13.º DO CIRC)</t>
  </si>
  <si>
    <t>OUTROS FUNDOS ISENTOS DEFINITIVAMENTE</t>
  </si>
  <si>
    <t>ENTIDADE CENTRAL DE ARMAZENAGEM: RESULTADOS LÍQUIDOS DO PERÍODO CONTABILIZADOS NA GESTÃO DE RESERVAS ESTRATÉGICAS DE PETRÓLEO (ART.º 25.º-A DO DECRETO-LEI N.º 165/2013, DE 16 DE DEZEMBRO)</t>
  </si>
  <si>
    <t>OUTRAS ISENÇÕES DEFINITIVAS</t>
  </si>
  <si>
    <t>ENTIDADES GESTORAS DE DENOMINAÇÃO DE ORIGEM E INDICAÇÕES GEOGRÁFICAS
(ART.º 52.º DO EBF)</t>
  </si>
  <si>
    <t>ENTIDADES GESTORAS DE SISTEMAS INTEGRADOS DE GESTÃO DE FLUXOS ESPECÍFICOS DE RESÍDUOS (ART.º 53.º DO EBF)</t>
  </si>
  <si>
    <t>ASSOCIAÇÕES PÚBLICAS, CONFEDERAÇÕES, ASSOCIAÇÕES SINDICAIS E PATRONAIS E ASSOCIAÇÕES DE PAIS (ART.º 55.º DO EBF)</t>
  </si>
  <si>
    <t>BALDIOS E COMUNIDADES LOCAIS 
(ART.º 59.º DO EBF)</t>
  </si>
  <si>
    <t>LUCROS DERIVADOS DE OBRAS E TRABALHOS NA BASE DAS LAJES E INSTALAÇÕES DE APOIO (RESOLUÇÃO DA ASSEMBLEIA DA REPÚBLICA 38/95, ACORDO DE COOPERAÇÃO E DEFESA ENTRE A REPÚBLICA PORTUGUESA E O EUA)</t>
  </si>
  <si>
    <t>REGIME FISCAL DAS CONCESSÕES DO ESTADO NO ÂMBITO DA POLÍTICA NACIONAL DE ELETRIFICAÇÃO (DECRETO-LEI N.º 43 335/1960 DE 19/11)</t>
  </si>
  <si>
    <t>RENDIMENTOS PBTIDOS POR ENTIDADES DE GESTÃO FLORESTAL (EGF) E UNIDADES DE GESTÃO FLORESTAL (UGF) (ART.º 59.º-G DO EBF)</t>
  </si>
  <si>
    <t>OUTRAS ISENÇÕES TEMPORÁRIAS</t>
  </si>
  <si>
    <t>TRIBUTAÇÃO AUTÓNOMA DE VIATURAS LIGEIRAS DE PASSAGEIROS HÍBRIDAS PLUG-IN (ART.º 88.º, N.º 18 DO CIRC)</t>
  </si>
  <si>
    <t>TRIBUTAÇÃO AUTÓNOMA DE VIATURAS LIGEIRAS DE PASSAGEIROS MOVIDAS A GNV (ART.º 88.º, N.º 19 DO CIRC)</t>
  </si>
  <si>
    <t>BENEFÍCIOS RELATIVOS À INTERIORIDADE (ART.º 41.º-B E EX-ART.º 43.º DO EBF)</t>
  </si>
  <si>
    <t>BENEFÍCIOS FISCAIS APLICÁVEIS AOS TERRITÓRIOS DO INTERIOR DA REGIÃO AUTÓNOMA DA MADEIRA (ART.º 19.º-A DO DECRETO LEG. REGIONAL N.º 28.º-A/2021/M, DE 30-12)</t>
  </si>
  <si>
    <t>DERRAMA REGIONAL - REGIÃO AUTÓNOMA DOS AÇORES (ART.º 2.º DO DECRETO LEG. REGIONAL N.º 21/2016/A, DE 17-10)</t>
  </si>
  <si>
    <t>DERRAMA REGIONAL - REGIÃO AUTÓNOMA DA MADEIRA (ART.º 4.º DO DECRETO LEG. REGIONAL N.º 14/2010/M, DE 5-8)</t>
  </si>
  <si>
    <t>FINANÇAS LOCAIS - DERRAMA MUNICIPAL (ART.º 18.º, N.º 25 DA LEI N.º73/2013, DE 3-9)</t>
  </si>
  <si>
    <t>ENTIDADES LICENCIADAS NA ZONA FRANCA DA MADEIRA 
(ART.OS 36.º E 36.º-A DO EBF)</t>
  </si>
  <si>
    <t>DERRAMA REGIONAL 
(ART.º 36.º-A, N.º 12 DO EBF)</t>
  </si>
  <si>
    <t>IMPOSTO IMPUTÁVEL À REGIÃO AUTÓNOMA DOS AÇORES (ART.º 5.º DO DECRETO LEG. REGIONAL N.º 2/99/A, DE 20-1)</t>
  </si>
  <si>
    <t>IMPOSTO IMPUTÁVEL À REGIÃO AUTÓNOMA DA MADEIRA (ART.º 2.º DO DECRETO LEG. REGIONAL N.º 2/2001/M, DE 20-2)</t>
  </si>
  <si>
    <t>COLETIVIDADES DESPORTIVAS (ART.º 54.º N.º 2 DO EBF)</t>
  </si>
  <si>
    <t>IFPC - INCENTIVO FISCAL À PRODUÇÃO CINEMATOGRÁFICA E AUDIOVISUAL - ENCARGOS SUPORTADOS COM VIATURAS LIGEIRAS DE PASSAGEIROS,
VIATURAS LIGEIRAS DE MERCADORIAS, MOTOS E MOTOCICLOS, EXCLUIDOS DE TRIBUTAÇÃO AUTÓNOMA (ART.º 59.º-H DO EBF)</t>
  </si>
  <si>
    <t>TAXAS DE TRIBUTAÇÕES AUTÓNOMAS 
(ART.º 36.º-A, N.º 14 DO EBF)</t>
  </si>
  <si>
    <t>DERRAMA MUNICIPAL 
(ART.º 36.º-A, N.º 12 DO EBF)</t>
  </si>
  <si>
    <t>Transmissão por compra do locatário, no termo da vigência do contrato de locação financeira e realizada nas condições nele estabelecidas, da propriedade ou do direito de superfície constituído, 3º-DL 311/1982</t>
  </si>
  <si>
    <t>Reorganização de empresas em resultado de operações de reestruturação ou de acordos de cooperação,60º, nº 1 a)  -EBF</t>
  </si>
  <si>
    <t>Arrendamento Rural - Transmissões onerosas de prédios rústicos a favor dos respetivos arrendatários,31º, nº 7-DL 294/2009</t>
  </si>
  <si>
    <t>Fundos de Pensões e equiparáveis,16º, nº 2-EBF</t>
  </si>
  <si>
    <t>Insolvência e recuperação de empresas - Atos de venda, permuta ou cessão da empresa integrados no âmbito de plano de insolvência, de pagamentos ou de recuperação ou praticados no âmbito da liquidação da massa insolvente,270º, nº 2-DL 53/2004</t>
  </si>
  <si>
    <t>Transmissão do direito real de habitação periódica,61º-DL 275/1993</t>
  </si>
  <si>
    <t>Aquisição de direitos sobre imóveis destinados à sede e ao exercício das atividades que constituam o objeto social das cooperativas,66º-A, nº 8-EBF</t>
  </si>
  <si>
    <t>Aquisições de bens para fins religiosos por pessoas coletivas religiosas,6º, f)-CIMT</t>
  </si>
  <si>
    <t>Partidos Políticos,10º, nº 1 c)-Lei 19/2003</t>
  </si>
  <si>
    <t>Pessoas coletivas de utilidade pública administrativa e de mera utilidade pública,6º, d)-CIMT</t>
  </si>
  <si>
    <t>Aquisições de bens situados nas regiões economicamente mais desfavorecidas, por sociedades comerciais ou civis, que os destinem ao exercício de actividades agrícolas ou industriais consideradas de superior interesse económico e social,6º, h)-CIMT</t>
  </si>
  <si>
    <t>Aquisições por museus, bibliotecas, escolas, entidades públicas empresariais gestoras da rede pública de escolas, de cultura científica, artística e de caridade, assistência ou beneficência, de bens destinados aos seus fins estatutários,6º, l)-CIMT</t>
  </si>
  <si>
    <t>Aquisição de imóveis por Instituições de crédito em processo de execução, falência ou insolvência, que se destinem à realização de créditos resultantes de empréstimos feitos ou de fianças prestadas,8º, nº 1-CIMT</t>
  </si>
  <si>
    <t>Instituições particulares de solidariedade social e entidades equiparadas,6º, e)-CIMT</t>
  </si>
  <si>
    <t>Aquisições prédios classificados como de interesse nacional, de interesse público ou de interesse municipal,6º, g)-CIMT</t>
  </si>
  <si>
    <t>Insolvência e recuperação de empresas - Transmissões de imóveis integradas em planos de insolvência, de pagamentos ou de recuperação,270º, nº 1-DL 53/2004</t>
  </si>
  <si>
    <t>Acordo entre o Estado e quaisquer pessoas, de direito público ou privado, que são mantidas nos termos da respetiva lei,6º, c)-CIMT</t>
  </si>
  <si>
    <t>Aquisição de prédios para revenda por sujeitos passivos que exerçam essa atividade,7º-CIMT</t>
  </si>
  <si>
    <t>Transmissões resultantes de operações de emparcelamento, Artº 51º nº1 a) do D-L 103/90 ; Art. 51º n.º 2 a) Lei 111/15</t>
  </si>
  <si>
    <t>Transmissão de terreno confiante com prédio do adquirente, Art. 51º n.º 2 b) Lei 111/15</t>
  </si>
  <si>
    <t>EP Estradas de Portugal, SA - Bens destinados ao Domínio Público do Estado, Artº 9º, nº2 do D-L 239/04</t>
  </si>
  <si>
    <t>Aquisições onerosas de prédios rústicos que correspondam a áreas florestais abrangidas por ZIF ou de prédios contíguos aos mesmos,59º-D, nº 2-EBF</t>
  </si>
  <si>
    <t>Finanças Locais - Deliberação da assembleia municipal,12º, nº 2-Lei 2/2007</t>
  </si>
  <si>
    <t>Instituições de ensino superior públicas,116º-Lei 62/2007</t>
  </si>
  <si>
    <t>Aquisições por Instituições de Crédito - Outro tipo de prédios &gt; 300.000,00 euros,8º, nº 2 b)-CIMT</t>
  </si>
  <si>
    <t>Aquisições por Instituições de Crédito - Habitação com Valor =&lt; 300.000,00 euros,8º, nº 2 a)-CIMT</t>
  </si>
  <si>
    <t>Aquisição de prédio urbano destinado exclusivamente a habitação própria e permanente, …,a afetar a arrendamento para habitação permanente…,45º, nº 2 c)-EBF</t>
  </si>
  <si>
    <t xml:space="preserve">FNRE - Aquisição para arrendamento habitacional,8º, nº 7 a) -Regime aprovado artº102º Lei 64-A/2008 e remissão artº71º/6 EBF </t>
  </si>
  <si>
    <t>Aquisições por Instituições de Crédito - Outro tipo de prédios =&lt; 300.000,00 euros,8º, nº 2 b)-CIMT</t>
  </si>
  <si>
    <t xml:space="preserve">Zona Franca da Madeira - Aquisição de bens imóveis destinados à instalação de empresas - 7º, a) - DL 165/1986                                          </t>
  </si>
  <si>
    <t>Investimento de natureza contratual - Isenção - Artº 8º, nº1 c) - CFI</t>
  </si>
  <si>
    <t>Regime Financeiro das Autarquias Locais e das Entidades Intermunicipais (RFALEI) - Isenção total concedida pela assembleia municipal,16º, nº 2-Lei 73/2013</t>
  </si>
  <si>
    <t>Documentos, livros, papeis, contratos, operações, atos e produtos previstos na tabela geral respeitantes a entidades licenciadas nas Zonas Francas da Madeira e da ilha de Santa Maria e às empresas concessionárias,33º, nº 11-EBF</t>
  </si>
  <si>
    <t>Reorganização de empresas em resultado de operações de reestruturação ou de acordos de cooperação - Transmissão de imóveis ou de estabelecimento comercial, industrial ou agrícola, necessários às operações,60º, nº 1 b)-EBF</t>
  </si>
  <si>
    <t>Cooperativas - Art.º 66.º-A, n.º 13 do EBF</t>
  </si>
  <si>
    <t>Instituições Particulares de Solidariedade Social e equiparadas,6º, d) -CIS</t>
  </si>
  <si>
    <t>Operações financeiras por prazo não superior a 1 ano efetuadas por sociedades de capital de risco a favor de sociedades em que detenham participações, e entre outras sociedades a favor de participadas,Art.º 7.º, n.º 1, al. g) do CIS</t>
  </si>
  <si>
    <t>Pessoas coletivas de utilidade pública administrativa e de mera utilidade pública,6º, c)-CIS</t>
  </si>
  <si>
    <t>Garantias inerentes a operações de entidade gestora de mercados regulamentados ou sancionada no exercício de poder legal,Art.º 7.º, n.º 1, al. d) do CIS</t>
  </si>
  <si>
    <t>Partidos Políticos,10º, nº 1 a)-Lei 19/2003</t>
  </si>
  <si>
    <t>Insolvência e recuperação de empresas - Atos praticados no âmbito da liquidação da massa insolvente,269º-DL 53/2004</t>
  </si>
  <si>
    <t>Instituições de segurança social,6º, b)-CIS</t>
  </si>
  <si>
    <t>Universidade Católica Portuguesa,10º , nº1 a)-DL 307/1971</t>
  </si>
  <si>
    <t>Os prémios e comissões relativos a seguros do ramo «Vida»,Art.º 7.º, n.º 1, al. b) do CIS</t>
  </si>
  <si>
    <t>Operações realizadas por detentores de capital social a entidades nas quais detenham diretamente uma participação não inferior a 10% e mais de 1 ano, Art.º 7.º, n.º 1, al. h) do CIS</t>
  </si>
  <si>
    <t>Suprimentos, incluindo os respetivos juros efetuados por sócios à sociedade,Art.º 7.º, n.º 1, al. i) do CIS</t>
  </si>
  <si>
    <t>Os atos, contratos e operações em que as instituições comunitárias ou o Banco Europeu de Investimentos sejam intervenientes ou destinatários,Art.º 7.º, n.º 1, al. o) do CIS</t>
  </si>
  <si>
    <t>Benefícios fiscais contratuais ao investimento produtivo (CFI) - Art.º 8.º, n.º1, al. d) do CFI</t>
  </si>
  <si>
    <t>Estruturação fundiária - Transmissões, aquisição e compra ou permuta de prédios rústicos,51º, nº 2-Lei 111/2015</t>
  </si>
  <si>
    <t>Transportes Aéreos Portugueses S.A.,Art.º Único, n.º 2, do Decreto-Lei n.º 258/98, de 17 de agosto</t>
  </si>
  <si>
    <t>Apólices de seguros de crédito à exportação, incluindo os seguros de crédito financeiros e os seguros caução na ordem externa, concedidos com ou sem garantia do Estado, até 31 de dezembro 2022,Art.º 2.º, n.º 1, al. a) do DL n.º 109/2020, de 31 de dezembro</t>
  </si>
  <si>
    <t>As garantias das obrigações, sob a forma de garantias bancárias na ordem externa ou de seguros caução na ordem externa, desde que, em qualquer dos casos, o imposto constitua encargo do exportador e o mesmo esteja a atuar no âmbito da sua atividade de exportação,Art.º 2.º, n.º 1, al. b) do DL n.º 109/2020, de 31 de dezembro</t>
  </si>
  <si>
    <t>Moratórias para cobrir necessidades de liquidez, nos casos em que a titularidade do encargo do imposto,Lei n.º 70/2021 de 04 de novembro, conjugada com o art.º 293.º da Lei 12/2022, de 27 de Junho.</t>
  </si>
  <si>
    <t>A constituição de garantias a favor do Estado ou das instituições de segurança social, no âmbito da aplicação do artigo 196.º do Código de Procedimento e de Processo Tributário e do Decreto-Lei n.º 42/2001, de 9 de fevereiro,Art.º 7.º, n.º 1, al. u) do CIS</t>
  </si>
  <si>
    <t>Operações de titularização de créditos,Decreto-Lei n.º 219/2001, de 4 de agosto</t>
  </si>
  <si>
    <t>As apólices de seguros de crédito à exportação, incluindo os seguros de crédito financeiros e os seguros caução na ordem externa, concedidos com ou sem garantia do Estado, desde que, em qualquer dos casos, o imposto constitua encargo do exportador e o mesmo esteja a atuar no âmbito da sua atividade de exportação,Art.º 7.º, n.º 1, al. v) do CIS</t>
  </si>
  <si>
    <t>As garantias das obrigações, sob a forma de garantias bancárias na ordem externa ou de seguros caução na ordem externa, desde que, em qualquer dos casos, o imposto constitua encargo do exportador e o mesmo esteja a atuar no âmbito da sua atividade de exportação.,Art.º 7.º, n.º 1, al. w) do CIS</t>
  </si>
  <si>
    <t xml:space="preserve">FNRE - Aquisição para arrendamento habitacional,8º, nº 7 a)-Regime aprovado artº102º Lei 64-A/2008 e remissão artº71º/6 EBF </t>
  </si>
  <si>
    <t>Regime aplicável às entidades licenciadas na Zona Franca da Madeira a partir de 1 de janeiro de 2015,Art.º 36.º-A, n.º 12 do EBF</t>
  </si>
  <si>
    <t>Veículos da categoria B que possuam um nível de emissão de CO2 NEDC até 180 g/km ou um nível de emissão de CO2 WLTP até 205 g/km e veículos da categoria A, que se destinem ao serviço de aluguer com condutor (letra T) ou ao transporte em táxi,5º, nº 1 f)-CIUC</t>
  </si>
  <si>
    <t>Instituições particulares de solidariedade social,5º, nº 2 b)-CIUC</t>
  </si>
  <si>
    <t>Veículos das categorias A, C, D e E que, tendo mais de 30 anos e sendo considerados de interesse histórico pelas entidades competentes, só ocasionalmente sejam objeto de uso e não efetuem deslocações anuais superiores a 500 quilómetros.,5º, nº 1 d)-CIUC</t>
  </si>
  <si>
    <t>Veículos não motorizados, exclusiv elétricos/ energias renováveis, veículos especiais de mercadorias, ambulâncias, funerários e tratores agrícolas - Artº 5, nº 1, al e) do CIUC</t>
  </si>
  <si>
    <t>Veículos das categorias C e D que efetuem transporte exclusivamente na área territorial de uma região autónoma,5º, nº 8 b)-CIUC</t>
  </si>
  <si>
    <t>Veículos das categorias C, com peso bruto &gt; 3500Kg, cujos SP exerçam a título principal a atividade de diversão itinerante,5º, nº 8 c)-CIUC</t>
  </si>
  <si>
    <t>Comunidades Religiosas - DL 20/90 de 13/01</t>
  </si>
  <si>
    <t>Instituições Particulares de Solidariedade Social - DL n.º 84/2017, de 21/07</t>
  </si>
  <si>
    <t>Forças Armadas e de Segurança - DL n.º 84/2017, de 21/07</t>
  </si>
  <si>
    <t>Associações e Corpos Bombeiros - DL n.º 84/2017, de 21/07</t>
  </si>
  <si>
    <t>Partidos Políticos - Lei n.º 19/03, de 20/06</t>
  </si>
  <si>
    <t>ICNF, I. P. - DL n.º 84/2017, de 21/07 [ADITADO]</t>
  </si>
  <si>
    <t>Instituições de ensino superior e entidades sem fins lucrativos do sistema nacional de ciência e tecnologia inscritas no Inquérito ao Potencial Científico e Tecnológico Nacional (IPTCN) - DL n.º 84/2017, de 21/07 [ADITADO]</t>
  </si>
  <si>
    <t>Suspensão de início de tributação (terreno p/construção) - artigo 9º, n.º 1 alinea d) do CIMI</t>
  </si>
  <si>
    <t>Suspensão de início de tributação (prédio p/revenda) - artigo 9º, n.º 1 alinea e) do CIMI</t>
  </si>
  <si>
    <t>Instituições de segurança social e inst. de previdência - artigo 44º,  nº1  alínea b) do EBF</t>
  </si>
  <si>
    <t>Associações ou organizações de religião ou culto - artigo 44º,  nº1  alínea c) do EBF</t>
  </si>
  <si>
    <t>Assoc sindic, agricult, comerc, indust, prof. indep - artigo 44º,  nº1  alínea d) do EBF</t>
  </si>
  <si>
    <t>Pessoas colectivas de util. pública administ. e de util pública - artigo 44º,  nº1  alínea e) do EBF</t>
  </si>
  <si>
    <t>IPSS e p. colect. equip. - artigo 44º,  nº1  alínea f) do EBF</t>
  </si>
  <si>
    <t>Misericórdias - artigo 44º,  nº1  alínea f) do EBF</t>
  </si>
  <si>
    <t>Ent lic zona franca da Madeira e ilha sta. Maria - artigo 44º,  nº1  alínea g) do EBF</t>
  </si>
  <si>
    <t>Estabelec. ensino particular do sistema educativo - artigo 44º,  nº1  alínea h) do EBF</t>
  </si>
  <si>
    <t>Associações desportivas e juvenis - artigo 44º,  nº1  alínea i) do EBF</t>
  </si>
  <si>
    <t>Prédios cedidos gratuitamente a ent. públicas isentas - artigo 44º,  nº1  alínea j) do EBF</t>
  </si>
  <si>
    <t>Sociedade de capitais exclusivamente públicos - artigo 44º, nº1, alinea l) do EBF</t>
  </si>
  <si>
    <t>Sedes de colectividades e O.N.G. - artigo 44º,  nº1  alínea m) do EBF</t>
  </si>
  <si>
    <t>Entidades públicas empresariais - parque escolar - artigo 44º,  nº1  alínea o) do EBF</t>
  </si>
  <si>
    <t>Abastecimento de água, saneamento e resíduos - artigo 44º,  nº1  alínea p) do EBF</t>
  </si>
  <si>
    <t>Prédios afetos a loja com histótia - artigo 44º,  nº1  alínea q) do EBF</t>
  </si>
  <si>
    <t>Acordos celebrados pelo Estado - artigo 44º,  nº11 do EBF - revogada</t>
  </si>
  <si>
    <t>Terrenos baldios - artigo 59º, n.º6 do EBF</t>
  </si>
  <si>
    <t>Prédios rústicos aderentes a ZIF - artigo 59º-D, n.º7 do EBF</t>
  </si>
  <si>
    <t>Prédios rústicos sujeitos a PGF - artigo 59º-D, n.º7 do EBF</t>
  </si>
  <si>
    <t>Cooperativas ensino - artigo 66º-A, n.º9 do EBF</t>
  </si>
  <si>
    <t>Sede e p/ exerc. ativ das cooperativas - artigo 66º-A, n.º9 do EBF</t>
  </si>
  <si>
    <t>Programa polis - artigo 1º , n.º1 alínea a) do DL nº 314/2000, de 2/12</t>
  </si>
  <si>
    <t>Partidos politicos - artigo 10º , n.º1 alínea d) do DL nº 19/2003, de 20/7</t>
  </si>
  <si>
    <t>FIIAH/SIIAH Fundos e soc. investimento imobiliário p/ arrendamento habitacional - artigo 8º, n.º 6 do regime jurídico dos FIIAH e SIIAH,  artigos 102º a 104º da Lei 64-A/2008, de 31/12</t>
  </si>
  <si>
    <t>Arrendamento apoiado para habitação - artigo 32º, nº 1 Lei nº 81/2014, de 19/12</t>
  </si>
  <si>
    <t>Prédios urbanos objeto de reabilitação - artigo 45º, n.º2 a) do EBF</t>
  </si>
  <si>
    <t>Prédios arrendados para habitação - artigo 46º, n.º3 do EBF</t>
  </si>
  <si>
    <t xml:space="preserve">Utilidade turística - artigo 47º, n.º1 do EBF </t>
  </si>
  <si>
    <t>Turismo de habitação - artigo 47º, n.º3 do EBF</t>
  </si>
  <si>
    <t>Parques de estacionamento subterrâneos utilidade pública - artigo 50º do EBF</t>
  </si>
  <si>
    <t>ALE - Prédios situados nas áreas de localização empresarial - artigo 69º, n.º2 do EBF</t>
  </si>
  <si>
    <t>Prédios urbanos objeto de reabilitação - artigo 71º, n.º7 do EBF</t>
  </si>
  <si>
    <t>Concessão da Lei do jogo - artigo 92º do DL nº 422/89, de 2/12</t>
  </si>
  <si>
    <t>Regime extraordinário de apoio à reabilitação urbana - artigo 82º da Lei nº 67-A/2007, de 31/12</t>
  </si>
  <si>
    <t>Lei das finanças locais - Lei 73/2013 de 3/09</t>
  </si>
  <si>
    <t>Benefícios fiscais contratuais CFI artº 8º, DL nº 162/2014, de 31/10</t>
  </si>
  <si>
    <t>RFAI 2014 - artigo 23º, nº1, b) DL nº 162/2014, de 31/10</t>
  </si>
  <si>
    <t xml:space="preserve">RFALEI, artº 16, nº 1 </t>
  </si>
  <si>
    <t>Projetos de investimento em unidades produtivas - DL 162/2014 de 31/10 - revogado</t>
  </si>
  <si>
    <t>RESULTADO DA LIQUIDAÇÃO  (ART.º 92.º CIRC)</t>
  </si>
  <si>
    <t>Aquisições por fundos de investimento imobiliário cujas unidades de participação sejam integralmente detidas pelas entidades referidas na alínea a) do artº. 6º do CIMT </t>
  </si>
  <si>
    <t>TRANSMISSIBILIDADE DOS PREJUÍZOS FISCAIS (ART.º 75º nº 5.º DO CIRC)</t>
  </si>
  <si>
    <t>TRANSMISSIBILIDADE DOS PREJUÍZOS FISCAIS (ART.º 75.º, nºs 1 e 3 DO CIRC)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</si>
</sst>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#,##0.00_ ;[Red]\-#,##0.00\ "/>
    <numFmt numFmtId="166" formatCode="_-* #,##0.00\ _€_-;\-* #,##0.00\ _€_-;_-* &quot;-&quot;??\ _€_-;_-@_-"/>
    <numFmt numFmtId="167" formatCode="_-* #,##0.00000000000\ _€_-;\-* #,##0.00000000000\ _€_-;_-* &quot;-&quot;??\ _€_-;_-@_-"/>
    <numFmt numFmtId="168" formatCode="#,##0.000000"/>
    <numFmt numFmtId="169" formatCode="_-* #,##0.000000\ _€_-;\-* #,##0.000000\ _€_-;_-* &quot;-&quot;??\ _€_-;_-@_-"/>
    <numFmt numFmtId="170" formatCode="_-* #,##0.00000000\ _€_-;\-* #,##0.00000000\ _€_-;_-* &quot;-&quot;??\ _€_-;_-@_-"/>
    <numFmt numFmtId="171" formatCode="_-* #,##0.000000000\ _€_-;\-* #,##0.000000000\ _€_-;_-* &quot;-&quot;??\ _€_-;_-@_-"/>
    <numFmt numFmtId="172" formatCode="#,##0.0000000"/>
  </numFmts>
  <fonts count="1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9"/>
      <name val="Calibri"/>
      <family val="2"/>
    </font>
    <font>
      <b/>
      <sz val="14"/>
      <color theme="1"/>
      <name val="Garamond"/>
      <family val="1"/>
    </font>
    <font>
      <b/>
      <sz val="14"/>
      <color rgb="FF002060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lightVertical">
        <fgColor theme="6" tint="0.399945066682943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8" xfId="0" applyBorder="1"/>
    <xf numFmtId="0" fontId="3" fillId="0" borderId="8" xfId="2" applyFont="1" applyBorder="1" applyAlignment="1">
      <alignment horizontal="center" vertical="center" wrapText="1"/>
    </xf>
    <xf numFmtId="164" fontId="6" fillId="3" borderId="8" xfId="3" applyNumberFormat="1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0" fillId="0" borderId="0" xfId="0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166" fontId="0" fillId="0" borderId="0" xfId="0" applyNumberFormat="1"/>
    <xf numFmtId="0" fontId="12" fillId="0" borderId="0" xfId="0" applyFont="1" applyAlignment="1">
      <alignment vertical="center"/>
    </xf>
    <xf numFmtId="4" fontId="13" fillId="0" borderId="7" xfId="0" applyNumberFormat="1" applyFont="1" applyBorder="1" applyAlignment="1">
      <alignment horizontal="right" vertical="center" wrapText="1"/>
    </xf>
    <xf numFmtId="0" fontId="12" fillId="0" borderId="0" xfId="0" applyFont="1"/>
    <xf numFmtId="4" fontId="12" fillId="0" borderId="4" xfId="2" applyNumberFormat="1" applyFont="1" applyFill="1" applyBorder="1" applyAlignment="1">
      <alignment horizontal="right" vertical="center" wrapText="1"/>
    </xf>
    <xf numFmtId="0" fontId="13" fillId="0" borderId="0" xfId="4" applyFont="1" applyBorder="1" applyAlignment="1">
      <alignment horizontal="center" vertical="center" wrapText="1"/>
    </xf>
    <xf numFmtId="165" fontId="12" fillId="0" borderId="4" xfId="4" applyNumberFormat="1" applyFont="1" applyFill="1" applyBorder="1" applyAlignment="1">
      <alignment vertical="center" wrapText="1"/>
    </xf>
    <xf numFmtId="0" fontId="13" fillId="0" borderId="0" xfId="4" applyFont="1" applyAlignment="1">
      <alignment horizontal="center" vertical="center" wrapText="1"/>
    </xf>
    <xf numFmtId="4" fontId="12" fillId="0" borderId="0" xfId="0" applyNumberFormat="1" applyFont="1"/>
    <xf numFmtId="0" fontId="13" fillId="0" borderId="0" xfId="2" applyFont="1" applyBorder="1" applyAlignment="1">
      <alignment horizontal="center" vertical="center" wrapText="1"/>
    </xf>
    <xf numFmtId="4" fontId="13" fillId="0" borderId="7" xfId="2" applyNumberFormat="1" applyFont="1" applyBorder="1" applyAlignment="1">
      <alignment horizontal="right" vertical="center" wrapText="1"/>
    </xf>
    <xf numFmtId="0" fontId="13" fillId="0" borderId="0" xfId="2" applyFont="1" applyAlignment="1">
      <alignment horizontal="center" vertical="center" wrapText="1"/>
    </xf>
    <xf numFmtId="4" fontId="13" fillId="0" borderId="7" xfId="2" applyNumberFormat="1" applyFont="1" applyBorder="1" applyAlignment="1">
      <alignment horizontal="right" vertical="center" wrapText="1" indent="1"/>
    </xf>
    <xf numFmtId="4" fontId="12" fillId="0" borderId="4" xfId="2" applyNumberFormat="1" applyFont="1" applyFill="1" applyBorder="1" applyAlignment="1">
      <alignment vertical="center" wrapText="1"/>
    </xf>
    <xf numFmtId="0" fontId="9" fillId="0" borderId="14" xfId="0" applyFont="1" applyBorder="1"/>
    <xf numFmtId="164" fontId="8" fillId="4" borderId="13" xfId="1" applyNumberFormat="1" applyFont="1" applyFill="1" applyBorder="1" applyAlignment="1">
      <alignment vertical="center"/>
    </xf>
    <xf numFmtId="0" fontId="16" fillId="0" borderId="0" xfId="7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17" fillId="0" borderId="0" xfId="0" applyNumberFormat="1" applyFont="1"/>
    <xf numFmtId="0" fontId="12" fillId="0" borderId="4" xfId="2" applyFont="1" applyFill="1" applyBorder="1" applyAlignment="1">
      <alignment horizontal="left" vertical="center" wrapText="1" indent="1"/>
    </xf>
    <xf numFmtId="0" fontId="12" fillId="0" borderId="3" xfId="2" applyFont="1" applyFill="1" applyBorder="1" applyAlignment="1">
      <alignment horizontal="left" vertical="center" wrapText="1" indent="1"/>
    </xf>
    <xf numFmtId="167" fontId="12" fillId="0" borderId="0" xfId="0" applyNumberFormat="1" applyFont="1"/>
    <xf numFmtId="168" fontId="12" fillId="0" borderId="0" xfId="0" applyNumberFormat="1" applyFont="1"/>
    <xf numFmtId="166" fontId="12" fillId="0" borderId="0" xfId="0" applyNumberFormat="1" applyFont="1"/>
    <xf numFmtId="169" fontId="12" fillId="0" borderId="0" xfId="0" applyNumberFormat="1" applyFont="1"/>
    <xf numFmtId="165" fontId="12" fillId="0" borderId="15" xfId="4" applyNumberFormat="1" applyFont="1" applyFill="1" applyBorder="1" applyAlignment="1">
      <alignment vertical="center" wrapText="1"/>
    </xf>
    <xf numFmtId="170" fontId="12" fillId="0" borderId="0" xfId="0" applyNumberFormat="1" applyFont="1"/>
    <xf numFmtId="171" fontId="12" fillId="0" borderId="0" xfId="0" applyNumberFormat="1" applyFont="1"/>
    <xf numFmtId="172" fontId="12" fillId="0" borderId="0" xfId="0" applyNumberFormat="1" applyFont="1"/>
    <xf numFmtId="0" fontId="14" fillId="2" borderId="19" xfId="2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horizontal="left" vertical="center" wrapText="1" indent="1"/>
    </xf>
    <xf numFmtId="0" fontId="14" fillId="2" borderId="21" xfId="2" applyFont="1" applyFill="1" applyBorder="1" applyAlignment="1">
      <alignment horizontal="right" vertical="center" wrapText="1"/>
    </xf>
    <xf numFmtId="0" fontId="14" fillId="2" borderId="10" xfId="2" applyFont="1" applyFill="1" applyBorder="1" applyAlignment="1">
      <alignment horizontal="center" vertical="center" wrapText="1"/>
    </xf>
    <xf numFmtId="4" fontId="14" fillId="2" borderId="10" xfId="2" applyNumberFormat="1" applyFont="1" applyFill="1" applyBorder="1" applyAlignment="1">
      <alignment vertical="center" wrapText="1"/>
    </xf>
    <xf numFmtId="4" fontId="14" fillId="2" borderId="22" xfId="2" applyNumberFormat="1" applyFont="1" applyFill="1" applyBorder="1" applyAlignment="1">
      <alignment vertical="center" wrapText="1"/>
    </xf>
    <xf numFmtId="4" fontId="14" fillId="2" borderId="11" xfId="2" quotePrefix="1" applyNumberFormat="1" applyFont="1" applyFill="1" applyBorder="1" applyAlignment="1">
      <alignment vertical="center" wrapText="1"/>
    </xf>
    <xf numFmtId="0" fontId="14" fillId="2" borderId="22" xfId="2" applyFont="1" applyFill="1" applyBorder="1" applyAlignment="1">
      <alignment horizontal="right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right" vertical="center" wrapText="1"/>
    </xf>
    <xf numFmtId="4" fontId="14" fillId="2" borderId="10" xfId="2" applyNumberFormat="1" applyFont="1" applyFill="1" applyBorder="1" applyAlignment="1">
      <alignment horizontal="right" vertical="center" wrapText="1" indent="1"/>
    </xf>
    <xf numFmtId="0" fontId="14" fillId="2" borderId="10" xfId="2" applyFont="1" applyFill="1" applyBorder="1" applyAlignment="1">
      <alignment horizontal="left" vertical="center" wrapText="1" indent="1"/>
    </xf>
    <xf numFmtId="0" fontId="14" fillId="2" borderId="12" xfId="2" applyFont="1" applyFill="1" applyBorder="1" applyAlignment="1">
      <alignment horizontal="center" vertical="center" wrapText="1"/>
    </xf>
    <xf numFmtId="0" fontId="12" fillId="0" borderId="23" xfId="2" applyFont="1" applyFill="1" applyBorder="1" applyAlignment="1">
      <alignment horizontal="left" vertical="center" wrapText="1" indent="1"/>
    </xf>
    <xf numFmtId="4" fontId="13" fillId="0" borderId="17" xfId="2" applyNumberFormat="1" applyFont="1" applyBorder="1" applyAlignment="1">
      <alignment horizontal="right" vertical="center" wrapText="1" indent="1"/>
    </xf>
    <xf numFmtId="0" fontId="14" fillId="2" borderId="24" xfId="2" applyFont="1" applyFill="1" applyBorder="1" applyAlignment="1">
      <alignment horizontal="right" vertical="center" wrapText="1"/>
    </xf>
    <xf numFmtId="4" fontId="14" fillId="2" borderId="24" xfId="2" applyNumberFormat="1" applyFont="1" applyFill="1" applyBorder="1" applyAlignment="1">
      <alignment horizontal="right" vertical="center" wrapText="1" indent="1"/>
    </xf>
    <xf numFmtId="0" fontId="14" fillId="2" borderId="24" xfId="2" applyFont="1" applyFill="1" applyBorder="1" applyAlignment="1">
      <alignment horizontal="left" vertical="center" wrapText="1" indent="1"/>
    </xf>
    <xf numFmtId="0" fontId="14" fillId="2" borderId="24" xfId="2" applyFont="1" applyFill="1" applyBorder="1" applyAlignment="1">
      <alignment horizontal="center" vertical="center" wrapText="1"/>
    </xf>
    <xf numFmtId="0" fontId="14" fillId="2" borderId="25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left" vertical="center" wrapText="1" indent="1"/>
    </xf>
    <xf numFmtId="165" fontId="12" fillId="0" borderId="17" xfId="4" applyNumberFormat="1" applyFont="1" applyFill="1" applyBorder="1" applyAlignment="1">
      <alignment vertical="center" wrapText="1"/>
    </xf>
    <xf numFmtId="4" fontId="14" fillId="2" borderId="24" xfId="2" applyNumberFormat="1" applyFont="1" applyFill="1" applyBorder="1" applyAlignment="1">
      <alignment horizontal="right" vertical="center" wrapText="1"/>
    </xf>
    <xf numFmtId="0" fontId="14" fillId="2" borderId="24" xfId="4" applyFont="1" applyFill="1" applyBorder="1" applyAlignment="1">
      <alignment horizontal="right" vertical="center" wrapText="1"/>
    </xf>
    <xf numFmtId="4" fontId="13" fillId="0" borderId="17" xfId="2" applyNumberFormat="1" applyFont="1" applyBorder="1" applyAlignment="1">
      <alignment horizontal="right" vertical="center" wrapText="1"/>
    </xf>
    <xf numFmtId="0" fontId="12" fillId="0" borderId="26" xfId="4" applyFont="1" applyFill="1" applyBorder="1" applyAlignment="1">
      <alignment horizontal="left" vertical="center" wrapText="1" indent="1"/>
    </xf>
    <xf numFmtId="0" fontId="12" fillId="0" borderId="3" xfId="4" applyFont="1" applyFill="1" applyBorder="1" applyAlignment="1">
      <alignment horizontal="left" vertical="center" wrapText="1" indent="1"/>
    </xf>
    <xf numFmtId="0" fontId="12" fillId="0" borderId="5" xfId="4" applyFont="1" applyFill="1" applyBorder="1" applyAlignment="1">
      <alignment horizontal="left" vertical="center" wrapText="1" indent="1"/>
    </xf>
    <xf numFmtId="0" fontId="12" fillId="0" borderId="27" xfId="4" applyFont="1" applyFill="1" applyBorder="1" applyAlignment="1">
      <alignment horizontal="left" vertical="center" wrapText="1" indent="1"/>
    </xf>
    <xf numFmtId="0" fontId="12" fillId="0" borderId="26" xfId="2" applyFont="1" applyFill="1" applyBorder="1" applyAlignment="1">
      <alignment horizontal="left" vertical="center" wrapText="1" indent="1"/>
    </xf>
    <xf numFmtId="165" fontId="12" fillId="0" borderId="7" xfId="4" applyNumberFormat="1" applyFont="1" applyFill="1" applyBorder="1" applyAlignment="1">
      <alignment vertical="center" wrapText="1"/>
    </xf>
    <xf numFmtId="0" fontId="12" fillId="0" borderId="5" xfId="4" applyFont="1" applyFill="1" applyBorder="1" applyAlignment="1">
      <alignment horizontal="left" vertical="center" indent="1"/>
    </xf>
    <xf numFmtId="165" fontId="12" fillId="0" borderId="27" xfId="4" applyNumberFormat="1" applyFont="1" applyFill="1" applyBorder="1" applyAlignment="1">
      <alignment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right" vertical="center" wrapText="1"/>
    </xf>
    <xf numFmtId="165" fontId="14" fillId="2" borderId="28" xfId="4" applyNumberFormat="1" applyFont="1" applyFill="1" applyBorder="1" applyAlignment="1">
      <alignment vertical="center" wrapText="1"/>
    </xf>
    <xf numFmtId="0" fontId="14" fillId="2" borderId="28" xfId="4" applyFont="1" applyFill="1" applyBorder="1" applyAlignment="1">
      <alignment horizontal="left" vertical="center" wrapText="1" indent="1"/>
    </xf>
    <xf numFmtId="165" fontId="14" fillId="2" borderId="28" xfId="4" quotePrefix="1" applyNumberFormat="1" applyFont="1" applyFill="1" applyBorder="1" applyAlignment="1">
      <alignment vertical="center" wrapText="1"/>
    </xf>
    <xf numFmtId="4" fontId="12" fillId="0" borderId="15" xfId="2" applyNumberFormat="1" applyFont="1" applyFill="1" applyBorder="1" applyAlignment="1">
      <alignment horizontal="right" vertical="center" wrapText="1"/>
    </xf>
    <xf numFmtId="4" fontId="12" fillId="0" borderId="7" xfId="2" applyNumberFormat="1" applyFont="1" applyFill="1" applyBorder="1" applyAlignment="1">
      <alignment horizontal="right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right" vertical="center" wrapText="1"/>
    </xf>
    <xf numFmtId="4" fontId="10" fillId="2" borderId="28" xfId="0" applyNumberFormat="1" applyFont="1" applyFill="1" applyBorder="1" applyAlignment="1">
      <alignment horizontal="right" vertical="center" wrapText="1"/>
    </xf>
    <xf numFmtId="0" fontId="10" fillId="2" borderId="28" xfId="0" applyFont="1" applyFill="1" applyBorder="1" applyAlignment="1">
      <alignment horizontal="left" vertical="center" wrapText="1"/>
    </xf>
    <xf numFmtId="4" fontId="13" fillId="0" borderId="27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10" fillId="5" borderId="28" xfId="0" applyFont="1" applyFill="1" applyBorder="1" applyAlignment="1">
      <alignment horizontal="center" vertical="center" textRotation="90" wrapText="1"/>
    </xf>
    <xf numFmtId="0" fontId="10" fillId="5" borderId="28" xfId="0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4" fillId="5" borderId="28" xfId="2" applyFont="1" applyFill="1" applyBorder="1" applyAlignment="1">
      <alignment horizontal="center" vertical="center" textRotation="90" wrapText="1"/>
    </xf>
    <xf numFmtId="0" fontId="14" fillId="2" borderId="28" xfId="4" applyFont="1" applyFill="1" applyBorder="1" applyAlignment="1">
      <alignment horizontal="center" vertical="center" textRotation="90" wrapText="1"/>
    </xf>
    <xf numFmtId="0" fontId="14" fillId="2" borderId="24" xfId="2" applyFont="1" applyFill="1" applyBorder="1" applyAlignment="1">
      <alignment horizontal="center" vertical="center" textRotation="90" wrapText="1"/>
    </xf>
    <xf numFmtId="0" fontId="11" fillId="0" borderId="2" xfId="2" applyFont="1" applyBorder="1" applyAlignment="1">
      <alignment horizontal="center" vertical="center" wrapText="1"/>
    </xf>
    <xf numFmtId="0" fontId="14" fillId="2" borderId="24" xfId="4" applyFont="1" applyFill="1" applyBorder="1" applyAlignment="1">
      <alignment horizontal="center" vertical="center" textRotation="90" wrapText="1"/>
    </xf>
    <xf numFmtId="0" fontId="14" fillId="2" borderId="0" xfId="2" applyFont="1" applyFill="1" applyBorder="1" applyAlignment="1">
      <alignment horizontal="center" vertical="center" textRotation="90" wrapText="1"/>
    </xf>
    <xf numFmtId="0" fontId="14" fillId="2" borderId="6" xfId="2" applyFont="1" applyFill="1" applyBorder="1" applyAlignment="1">
      <alignment horizontal="center" vertical="center" textRotation="90" wrapText="1"/>
    </xf>
    <xf numFmtId="0" fontId="14" fillId="2" borderId="16" xfId="2" applyFont="1" applyFill="1" applyBorder="1" applyAlignment="1">
      <alignment horizontal="center" vertical="center" textRotation="90" wrapText="1"/>
    </xf>
    <xf numFmtId="0" fontId="14" fillId="2" borderId="17" xfId="2" applyFont="1" applyFill="1" applyBorder="1" applyAlignment="1">
      <alignment horizontal="center" vertical="center" textRotation="90" wrapText="1"/>
    </xf>
    <xf numFmtId="0" fontId="14" fillId="2" borderId="18" xfId="2" applyFont="1" applyFill="1" applyBorder="1" applyAlignment="1">
      <alignment horizontal="center" vertical="center" textRotation="90" wrapText="1"/>
    </xf>
  </cellXfs>
  <cellStyles count="8">
    <cellStyle name="Cabeçalho 1" xfId="1" builtinId="16"/>
    <cellStyle name="Hiperligação" xfId="7" builtinId="8"/>
    <cellStyle name="Normal" xfId="0" builtinId="0"/>
    <cellStyle name="Normal 2" xfId="5"/>
    <cellStyle name="Normal 2 2" xfId="6"/>
    <cellStyle name="Normal 3" xfId="2"/>
    <cellStyle name="Normal 3 2" xfId="4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"/>
  <sheetViews>
    <sheetView tabSelected="1" zoomScaleNormal="100" workbookViewId="0"/>
  </sheetViews>
  <sheetFormatPr defaultRowHeight="15" x14ac:dyDescent="0.25"/>
  <cols>
    <col min="2" max="2" width="4" customWidth="1"/>
    <col min="3" max="3" width="81.42578125" bestFit="1" customWidth="1"/>
    <col min="4" max="4" width="13" bestFit="1" customWidth="1"/>
    <col min="5" max="5" width="13.42578125" bestFit="1" customWidth="1"/>
    <col min="6" max="6" width="15" bestFit="1" customWidth="1"/>
  </cols>
  <sheetData>
    <row r="3" spans="2:3" ht="31.5" x14ac:dyDescent="0.25">
      <c r="B3" s="1"/>
      <c r="C3" s="2" t="s">
        <v>48</v>
      </c>
    </row>
    <row r="4" spans="2:3" x14ac:dyDescent="0.25">
      <c r="B4" s="1"/>
      <c r="C4" s="1"/>
    </row>
    <row r="5" spans="2:3" ht="18.75" x14ac:dyDescent="0.25">
      <c r="B5" s="3"/>
      <c r="C5" s="4" t="s">
        <v>11</v>
      </c>
    </row>
    <row r="6" spans="2:3" ht="18.75" x14ac:dyDescent="0.25">
      <c r="C6" s="23"/>
    </row>
    <row r="7" spans="2:3" ht="18.75" x14ac:dyDescent="0.3">
      <c r="B7" s="22">
        <v>1</v>
      </c>
      <c r="C7" s="24" t="s">
        <v>12</v>
      </c>
    </row>
    <row r="8" spans="2:3" ht="18.75" x14ac:dyDescent="0.3">
      <c r="B8" s="22">
        <v>2</v>
      </c>
      <c r="C8" s="24" t="s">
        <v>13</v>
      </c>
    </row>
    <row r="9" spans="2:3" ht="18.75" x14ac:dyDescent="0.3">
      <c r="B9" s="22">
        <v>3</v>
      </c>
      <c r="C9" s="24" t="s">
        <v>14</v>
      </c>
    </row>
    <row r="10" spans="2:3" ht="18.75" x14ac:dyDescent="0.3">
      <c r="B10" s="22">
        <v>4</v>
      </c>
      <c r="C10" s="24" t="s">
        <v>15</v>
      </c>
    </row>
    <row r="11" spans="2:3" ht="18.75" x14ac:dyDescent="0.3">
      <c r="B11" s="22">
        <v>5</v>
      </c>
      <c r="C11" s="24" t="s">
        <v>16</v>
      </c>
    </row>
    <row r="12" spans="2:3" ht="18.75" x14ac:dyDescent="0.3">
      <c r="B12" s="22">
        <v>6</v>
      </c>
      <c r="C12" s="24" t="s">
        <v>17</v>
      </c>
    </row>
    <row r="13" spans="2:3" ht="18.75" x14ac:dyDescent="0.3">
      <c r="B13" s="22">
        <v>7</v>
      </c>
      <c r="C13" s="24" t="s">
        <v>18</v>
      </c>
    </row>
    <row r="14" spans="2:3" ht="18.75" x14ac:dyDescent="0.3">
      <c r="B14" s="22">
        <v>8</v>
      </c>
      <c r="C14" s="24" t="s">
        <v>0</v>
      </c>
    </row>
    <row r="15" spans="2:3" x14ac:dyDescent="0.25">
      <c r="C15" s="25"/>
    </row>
    <row r="16" spans="2:3" x14ac:dyDescent="0.25">
      <c r="C16" s="25"/>
    </row>
    <row r="17" spans="3:6" x14ac:dyDescent="0.25">
      <c r="C17" s="25"/>
    </row>
    <row r="18" spans="3:6" x14ac:dyDescent="0.25">
      <c r="C18" s="26"/>
      <c r="D18" s="27"/>
      <c r="E18" s="6"/>
    </row>
    <row r="19" spans="3:6" x14ac:dyDescent="0.25">
      <c r="C19" s="5"/>
      <c r="D19" s="6"/>
      <c r="E19" s="6"/>
      <c r="F19" s="6"/>
    </row>
    <row r="20" spans="3:6" x14ac:dyDescent="0.25">
      <c r="C20" s="5"/>
      <c r="D20" s="6"/>
      <c r="E20" s="6"/>
      <c r="F20" s="6"/>
    </row>
    <row r="21" spans="3:6" x14ac:dyDescent="0.25">
      <c r="C21" s="5"/>
      <c r="D21" s="6"/>
      <c r="E21" s="6"/>
      <c r="F21" s="6"/>
    </row>
    <row r="22" spans="3:6" x14ac:dyDescent="0.25">
      <c r="C22" s="5"/>
      <c r="D22" s="6"/>
      <c r="E22" s="6"/>
      <c r="F22" s="6"/>
    </row>
    <row r="23" spans="3:6" x14ac:dyDescent="0.25">
      <c r="C23" s="5"/>
      <c r="D23" s="6"/>
      <c r="E23" s="6"/>
      <c r="F23" s="6"/>
    </row>
    <row r="24" spans="3:6" x14ac:dyDescent="0.25">
      <c r="C24" s="5"/>
      <c r="D24" s="6"/>
      <c r="E24" s="6"/>
      <c r="F24" s="6"/>
    </row>
    <row r="25" spans="3:6" x14ac:dyDescent="0.25">
      <c r="C25" s="5"/>
      <c r="D25" s="6"/>
      <c r="E25" s="6"/>
      <c r="F25" s="6"/>
    </row>
    <row r="26" spans="3:6" x14ac:dyDescent="0.25">
      <c r="C26" s="5"/>
      <c r="D26" s="6"/>
      <c r="E26" s="6"/>
      <c r="F26" s="6"/>
    </row>
    <row r="27" spans="3:6" x14ac:dyDescent="0.25">
      <c r="D27" s="6"/>
      <c r="E27" s="6"/>
      <c r="F27" s="6"/>
    </row>
    <row r="28" spans="3:6" x14ac:dyDescent="0.25">
      <c r="D28" s="6"/>
      <c r="E28" s="6"/>
    </row>
    <row r="29" spans="3:6" x14ac:dyDescent="0.25">
      <c r="E29" s="6"/>
    </row>
  </sheetData>
  <sheetProtection algorithmName="SHA-512" hashValue="bmLPYrNAFAzJBHMs7/vUSmGioUgzwPDgnu5AW6Q41nO/oBpJrF+ByJIaBW4oNxfPpruFj3ZLd65VjZ40brB+OQ==" saltValue="RfUKUXJR+F6XABHnok4WsQ==" spinCount="100000" sheet="1" objects="1" scenarios="1"/>
  <hyperlinks>
    <hyperlink ref="C7" location="'Agregado por Beneficio IEC'!A1" display="Impostos Especiais de Consumo"/>
    <hyperlink ref="C8" location="'Agregado por Beneficio ISV'!A1" display="Imposto sobre Veículos"/>
    <hyperlink ref="C9" location="'Agregado por Beneficio IRC'!A1" display="Imposto sobre o Rendimento das Pessoas Colectivas"/>
    <hyperlink ref="C10" location="'Agregado por Beneficio IMT'!A1" display="Imposto Municipal sobre as Transmissões Onerosas de Imóveis"/>
    <hyperlink ref="C11" location="'Agregado por Beneficio IS'!A1" display="Imposto do Selo"/>
    <hyperlink ref="C12" location="'Agregado por Beneficio IUC'!A1" display="Imposto Único de Circulação"/>
    <hyperlink ref="C13" location="'Agregado por Beneficio IVA'!A1" display="Imposto Sobre o valor Acrescentado"/>
    <hyperlink ref="C14" location="'Agregado por Beneficio IMI'!A1" display="Imposto Municipal sobre Imóveis"/>
  </hyperlinks>
  <pageMargins left="0.7" right="0.7" top="0.75" bottom="0.75" header="0.3" footer="0.3"/>
  <pageSetup paperSize="9" orientation="landscape" r:id="rId1"/>
  <colBreaks count="1" manualBreakCount="1">
    <brk id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34"/>
  <sheetViews>
    <sheetView zoomScaleNormal="100" workbookViewId="0"/>
  </sheetViews>
  <sheetFormatPr defaultRowHeight="15" x14ac:dyDescent="0.25"/>
  <cols>
    <col min="1" max="1" width="5.7109375" style="11" customWidth="1"/>
    <col min="2" max="2" width="6.7109375" style="11" customWidth="1"/>
    <col min="3" max="3" width="90.7109375" style="11" customWidth="1"/>
    <col min="4" max="4" width="20.7109375" style="11" customWidth="1"/>
    <col min="5" max="5" width="13.42578125" bestFit="1" customWidth="1"/>
  </cols>
  <sheetData>
    <row r="1" spans="1:4" ht="15.75" customHeight="1" x14ac:dyDescent="0.25"/>
    <row r="2" spans="1:4" ht="15.75" customHeight="1" x14ac:dyDescent="0.25">
      <c r="A2" s="86" t="s">
        <v>49</v>
      </c>
      <c r="B2" s="86"/>
      <c r="C2" s="86"/>
      <c r="D2" s="86"/>
    </row>
    <row r="3" spans="1:4" ht="15.75" customHeight="1" x14ac:dyDescent="0.25">
      <c r="A3" s="86" t="s">
        <v>12</v>
      </c>
      <c r="B3" s="86"/>
      <c r="C3" s="86"/>
      <c r="D3" s="86"/>
    </row>
    <row r="4" spans="1:4" ht="22.5" customHeight="1" x14ac:dyDescent="0.25">
      <c r="A4" s="83"/>
      <c r="B4" s="83"/>
      <c r="C4" s="78" t="s">
        <v>1</v>
      </c>
      <c r="D4" s="78" t="s">
        <v>2</v>
      </c>
    </row>
    <row r="5" spans="1:4" ht="25.5" customHeight="1" x14ac:dyDescent="0.25">
      <c r="A5" s="84" t="s">
        <v>19</v>
      </c>
      <c r="B5" s="84" t="s">
        <v>20</v>
      </c>
      <c r="C5" s="67" t="s">
        <v>50</v>
      </c>
      <c r="D5" s="10">
        <v>4376214.24</v>
      </c>
    </row>
    <row r="6" spans="1:4" ht="25.5" customHeight="1" x14ac:dyDescent="0.25">
      <c r="A6" s="84"/>
      <c r="B6" s="84"/>
      <c r="C6" s="29" t="s">
        <v>51</v>
      </c>
      <c r="D6" s="10">
        <v>38316271.450000003</v>
      </c>
    </row>
    <row r="7" spans="1:4" ht="25.5" customHeight="1" x14ac:dyDescent="0.25">
      <c r="A7" s="84"/>
      <c r="B7" s="84"/>
      <c r="C7" s="29" t="s">
        <v>52</v>
      </c>
      <c r="D7" s="10">
        <v>4078943.4899999974</v>
      </c>
    </row>
    <row r="8" spans="1:4" ht="25.5" customHeight="1" x14ac:dyDescent="0.25">
      <c r="A8" s="84"/>
      <c r="B8" s="84"/>
      <c r="C8" s="51" t="s">
        <v>53</v>
      </c>
      <c r="D8" s="82">
        <v>5098909.74</v>
      </c>
    </row>
    <row r="9" spans="1:4" ht="22.5" customHeight="1" x14ac:dyDescent="0.25">
      <c r="A9" s="84"/>
      <c r="B9" s="84"/>
      <c r="C9" s="79" t="s">
        <v>21</v>
      </c>
      <c r="D9" s="80">
        <f>SUM(D5:D8)</f>
        <v>51870338.920000002</v>
      </c>
    </row>
    <row r="10" spans="1:4" ht="25.5" customHeight="1" x14ac:dyDescent="0.25">
      <c r="A10" s="84"/>
      <c r="B10" s="84" t="s">
        <v>22</v>
      </c>
      <c r="C10" s="67" t="s">
        <v>54</v>
      </c>
      <c r="D10" s="10">
        <v>53800984.349999994</v>
      </c>
    </row>
    <row r="11" spans="1:4" ht="25.5" customHeight="1" x14ac:dyDescent="0.25">
      <c r="A11" s="84"/>
      <c r="B11" s="84"/>
      <c r="C11" s="29" t="s">
        <v>55</v>
      </c>
      <c r="D11" s="10">
        <v>2475185.0099999998</v>
      </c>
    </row>
    <row r="12" spans="1:4" ht="25.5" customHeight="1" x14ac:dyDescent="0.25">
      <c r="A12" s="84"/>
      <c r="B12" s="84"/>
      <c r="C12" s="29" t="s">
        <v>56</v>
      </c>
      <c r="D12" s="10">
        <v>7498644.2499999991</v>
      </c>
    </row>
    <row r="13" spans="1:4" ht="25.5" customHeight="1" x14ac:dyDescent="0.25">
      <c r="A13" s="84"/>
      <c r="B13" s="84"/>
      <c r="C13" s="29" t="s">
        <v>57</v>
      </c>
      <c r="D13" s="10">
        <v>2577316.2000000007</v>
      </c>
    </row>
    <row r="14" spans="1:4" ht="25.5" customHeight="1" x14ac:dyDescent="0.25">
      <c r="A14" s="84"/>
      <c r="B14" s="84"/>
      <c r="C14" s="29" t="s">
        <v>58</v>
      </c>
      <c r="D14" s="10">
        <v>19923148.729999993</v>
      </c>
    </row>
    <row r="15" spans="1:4" ht="25.5" customHeight="1" x14ac:dyDescent="0.25">
      <c r="A15" s="84"/>
      <c r="B15" s="84"/>
      <c r="C15" s="51" t="s">
        <v>59</v>
      </c>
      <c r="D15" s="82">
        <v>65644037.92999997</v>
      </c>
    </row>
    <row r="16" spans="1:4" ht="22.5" customHeight="1" x14ac:dyDescent="0.25">
      <c r="A16" s="84"/>
      <c r="B16" s="84"/>
      <c r="C16" s="79" t="s">
        <v>23</v>
      </c>
      <c r="D16" s="80">
        <f>SUM(D10:D15)</f>
        <v>151919316.46999997</v>
      </c>
    </row>
    <row r="17" spans="1:4" ht="25.5" customHeight="1" x14ac:dyDescent="0.25">
      <c r="A17" s="84" t="s">
        <v>25</v>
      </c>
      <c r="B17" s="85" t="s">
        <v>20</v>
      </c>
      <c r="C17" s="67" t="s">
        <v>60</v>
      </c>
      <c r="D17" s="10">
        <v>49949.120000000003</v>
      </c>
    </row>
    <row r="18" spans="1:4" ht="25.5" customHeight="1" x14ac:dyDescent="0.25">
      <c r="A18" s="84"/>
      <c r="B18" s="85"/>
      <c r="C18" s="29" t="s">
        <v>61</v>
      </c>
      <c r="D18" s="10">
        <v>1417660.2700000003</v>
      </c>
    </row>
    <row r="19" spans="1:4" ht="25.5" customHeight="1" x14ac:dyDescent="0.25">
      <c r="A19" s="84"/>
      <c r="B19" s="85"/>
      <c r="C19" s="29" t="s">
        <v>62</v>
      </c>
      <c r="D19" s="10">
        <v>2989073.74</v>
      </c>
    </row>
    <row r="20" spans="1:4" ht="25.5" customHeight="1" x14ac:dyDescent="0.25">
      <c r="A20" s="84"/>
      <c r="B20" s="85"/>
      <c r="C20" s="29" t="s">
        <v>63</v>
      </c>
      <c r="D20" s="10">
        <v>1120987.23</v>
      </c>
    </row>
    <row r="21" spans="1:4" ht="25.5" customHeight="1" x14ac:dyDescent="0.25">
      <c r="A21" s="84"/>
      <c r="B21" s="85"/>
      <c r="C21" s="51" t="s">
        <v>64</v>
      </c>
      <c r="D21" s="82">
        <v>380044.85000000003</v>
      </c>
    </row>
    <row r="22" spans="1:4" ht="22.5" customHeight="1" x14ac:dyDescent="0.25">
      <c r="A22" s="84"/>
      <c r="B22" s="85"/>
      <c r="C22" s="79" t="s">
        <v>26</v>
      </c>
      <c r="D22" s="80">
        <f>SUM(D17:D21)</f>
        <v>5957715.2100000009</v>
      </c>
    </row>
    <row r="23" spans="1:4" ht="25.5" customHeight="1" x14ac:dyDescent="0.25">
      <c r="A23" s="84"/>
      <c r="B23" s="85" t="s">
        <v>22</v>
      </c>
      <c r="C23" s="67" t="s">
        <v>65</v>
      </c>
      <c r="D23" s="10">
        <v>2609510.4799999991</v>
      </c>
    </row>
    <row r="24" spans="1:4" ht="25.5" customHeight="1" x14ac:dyDescent="0.25">
      <c r="A24" s="84"/>
      <c r="B24" s="85"/>
      <c r="C24" s="29" t="s">
        <v>66</v>
      </c>
      <c r="D24" s="10">
        <v>2141536.4299999997</v>
      </c>
    </row>
    <row r="25" spans="1:4" ht="38.25" x14ac:dyDescent="0.25">
      <c r="A25" s="84"/>
      <c r="B25" s="85"/>
      <c r="C25" s="29" t="s">
        <v>67</v>
      </c>
      <c r="D25" s="10">
        <v>40876724.049999945</v>
      </c>
    </row>
    <row r="26" spans="1:4" ht="25.5" customHeight="1" x14ac:dyDescent="0.25">
      <c r="A26" s="84"/>
      <c r="B26" s="85"/>
      <c r="C26" s="51" t="s">
        <v>68</v>
      </c>
      <c r="D26" s="82">
        <v>1596234.66</v>
      </c>
    </row>
    <row r="27" spans="1:4" ht="22.5" customHeight="1" x14ac:dyDescent="0.25">
      <c r="A27" s="84"/>
      <c r="B27" s="85"/>
      <c r="C27" s="79" t="s">
        <v>27</v>
      </c>
      <c r="D27" s="80">
        <f>SUM(D23:D26)</f>
        <v>47224005.619999938</v>
      </c>
    </row>
    <row r="28" spans="1:4" ht="25.5" customHeight="1" x14ac:dyDescent="0.25">
      <c r="A28" s="84"/>
      <c r="B28" s="85" t="s">
        <v>24</v>
      </c>
      <c r="C28" s="67" t="s">
        <v>69</v>
      </c>
      <c r="D28" s="10">
        <v>11105836.6</v>
      </c>
    </row>
    <row r="29" spans="1:4" ht="25.5" customHeight="1" x14ac:dyDescent="0.25">
      <c r="A29" s="84"/>
      <c r="B29" s="85"/>
      <c r="C29" s="51" t="s">
        <v>70</v>
      </c>
      <c r="D29" s="82">
        <v>4626064.3499999996</v>
      </c>
    </row>
    <row r="30" spans="1:4" ht="22.5" customHeight="1" x14ac:dyDescent="0.25">
      <c r="A30" s="84"/>
      <c r="B30" s="85"/>
      <c r="C30" s="79" t="s">
        <v>28</v>
      </c>
      <c r="D30" s="80">
        <f>SUM(D28:D29)</f>
        <v>15731900.949999999</v>
      </c>
    </row>
    <row r="31" spans="1:4" ht="22.5" customHeight="1" x14ac:dyDescent="0.25">
      <c r="A31" s="9"/>
      <c r="B31" s="9"/>
      <c r="C31" s="81" t="s">
        <v>7</v>
      </c>
      <c r="D31" s="80">
        <f>+D30+D27+D22+D16+D9</f>
        <v>272703277.1699999</v>
      </c>
    </row>
    <row r="33" spans="4:4" x14ac:dyDescent="0.25">
      <c r="D33" s="30"/>
    </row>
    <row r="34" spans="4:4" x14ac:dyDescent="0.25">
      <c r="D34" s="33"/>
    </row>
  </sheetData>
  <sheetProtection algorithmName="SHA-512" hashValue="5anJj26TJyyqo24sbomFihHBl7ZxEeoVD+mTqmaY7U2P+ZeR9jo5wpffhklATMbT/SecDpDZH84+qEBZNuf9iA==" saltValue="lYI1vKfgCmswLbmeCyfupw==" spinCount="100000" sheet="1" objects="1" scenarios="1"/>
  <mergeCells count="9">
    <mergeCell ref="A17:A30"/>
    <mergeCell ref="B17:B22"/>
    <mergeCell ref="A2:D2"/>
    <mergeCell ref="A5:A16"/>
    <mergeCell ref="B5:B9"/>
    <mergeCell ref="B10:B16"/>
    <mergeCell ref="B23:B27"/>
    <mergeCell ref="A3:D3"/>
    <mergeCell ref="B28:B30"/>
  </mergeCells>
  <pageMargins left="0.7" right="0.7" top="0.75" bottom="0.75" header="0.3" footer="0.3"/>
  <pageSetup scale="79" orientation="portrait" r:id="rId1"/>
  <colBreaks count="1" manualBreakCount="1">
    <brk id="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D29"/>
  <sheetViews>
    <sheetView workbookViewId="0"/>
  </sheetViews>
  <sheetFormatPr defaultRowHeight="15" x14ac:dyDescent="0.25"/>
  <cols>
    <col min="1" max="1" width="6.7109375" style="11" customWidth="1"/>
    <col min="2" max="2" width="98.42578125" style="11" customWidth="1"/>
    <col min="3" max="3" width="20.7109375" style="11" customWidth="1"/>
  </cols>
  <sheetData>
    <row r="2" spans="1:4" ht="16.5" customHeight="1" x14ac:dyDescent="0.25">
      <c r="A2" s="86" t="s">
        <v>49</v>
      </c>
      <c r="B2" s="86"/>
      <c r="C2" s="86"/>
    </row>
    <row r="3" spans="1:4" ht="16.5" customHeight="1" x14ac:dyDescent="0.25">
      <c r="A3" s="17"/>
      <c r="B3" s="86" t="s">
        <v>13</v>
      </c>
      <c r="C3" s="86"/>
    </row>
    <row r="4" spans="1:4" ht="22.5" customHeight="1" x14ac:dyDescent="0.25">
      <c r="A4" s="9"/>
      <c r="B4" s="78" t="s">
        <v>1</v>
      </c>
      <c r="C4" s="78" t="s">
        <v>2</v>
      </c>
    </row>
    <row r="5" spans="1:4" ht="25.5" customHeight="1" x14ac:dyDescent="0.25">
      <c r="A5" s="87" t="s">
        <v>29</v>
      </c>
      <c r="B5" s="67" t="s">
        <v>71</v>
      </c>
      <c r="C5" s="77">
        <v>632277.3200000003</v>
      </c>
    </row>
    <row r="6" spans="1:4" ht="25.5" customHeight="1" x14ac:dyDescent="0.25">
      <c r="A6" s="87"/>
      <c r="B6" s="29" t="s">
        <v>72</v>
      </c>
      <c r="C6" s="12">
        <v>611998.79999999935</v>
      </c>
    </row>
    <row r="7" spans="1:4" ht="25.5" customHeight="1" x14ac:dyDescent="0.25">
      <c r="A7" s="87"/>
      <c r="B7" s="29" t="s">
        <v>73</v>
      </c>
      <c r="C7" s="12">
        <v>67959.3</v>
      </c>
    </row>
    <row r="8" spans="1:4" ht="25.5" customHeight="1" x14ac:dyDescent="0.25">
      <c r="A8" s="87"/>
      <c r="B8" s="51" t="s">
        <v>74</v>
      </c>
      <c r="C8" s="76">
        <v>9997.92</v>
      </c>
    </row>
    <row r="9" spans="1:4" ht="22.5" customHeight="1" x14ac:dyDescent="0.25">
      <c r="A9" s="87"/>
      <c r="B9" s="79" t="s">
        <v>30</v>
      </c>
      <c r="C9" s="80">
        <f>SUM(C5:C8)</f>
        <v>1322233.3399999996</v>
      </c>
      <c r="D9" s="8"/>
    </row>
    <row r="10" spans="1:4" ht="25.5" customHeight="1" x14ac:dyDescent="0.25">
      <c r="A10" s="84" t="s">
        <v>31</v>
      </c>
      <c r="B10" s="67" t="s">
        <v>75</v>
      </c>
      <c r="C10" s="77">
        <v>135696.79000000007</v>
      </c>
    </row>
    <row r="11" spans="1:4" ht="25.5" customHeight="1" x14ac:dyDescent="0.25">
      <c r="A11" s="84"/>
      <c r="B11" s="51" t="s">
        <v>76</v>
      </c>
      <c r="C11" s="76">
        <v>64687.5</v>
      </c>
    </row>
    <row r="12" spans="1:4" ht="22.5" customHeight="1" x14ac:dyDescent="0.25">
      <c r="A12" s="84"/>
      <c r="B12" s="79" t="s">
        <v>32</v>
      </c>
      <c r="C12" s="80">
        <f>SUM(C10:C11)</f>
        <v>200384.29000000007</v>
      </c>
      <c r="D12" s="7"/>
    </row>
    <row r="13" spans="1:4" ht="25.5" customHeight="1" x14ac:dyDescent="0.25">
      <c r="A13" s="84" t="s">
        <v>33</v>
      </c>
      <c r="B13" s="67" t="s">
        <v>77</v>
      </c>
      <c r="C13" s="77">
        <v>247.29</v>
      </c>
    </row>
    <row r="14" spans="1:4" ht="25.5" customHeight="1" x14ac:dyDescent="0.25">
      <c r="A14" s="84"/>
      <c r="B14" s="29" t="s">
        <v>78</v>
      </c>
      <c r="C14" s="12">
        <v>17460651.229999993</v>
      </c>
    </row>
    <row r="15" spans="1:4" ht="25.5" customHeight="1" x14ac:dyDescent="0.25">
      <c r="A15" s="84"/>
      <c r="B15" s="29" t="s">
        <v>79</v>
      </c>
      <c r="C15" s="12">
        <v>6898.72</v>
      </c>
    </row>
    <row r="16" spans="1:4" ht="25.5" customHeight="1" x14ac:dyDescent="0.25">
      <c r="A16" s="84"/>
      <c r="B16" s="29" t="s">
        <v>80</v>
      </c>
      <c r="C16" s="12">
        <v>38042826.569999941</v>
      </c>
    </row>
    <row r="17" spans="1:4" ht="25.5" customHeight="1" x14ac:dyDescent="0.25">
      <c r="A17" s="84"/>
      <c r="B17" s="29" t="s">
        <v>81</v>
      </c>
      <c r="C17" s="12">
        <v>95.26</v>
      </c>
    </row>
    <row r="18" spans="1:4" ht="25.5" customHeight="1" x14ac:dyDescent="0.25">
      <c r="A18" s="84"/>
      <c r="B18" s="29" t="s">
        <v>82</v>
      </c>
      <c r="C18" s="12">
        <v>6607175.0200000023</v>
      </c>
    </row>
    <row r="19" spans="1:4" ht="25.5" customHeight="1" x14ac:dyDescent="0.25">
      <c r="A19" s="84"/>
      <c r="B19" s="29" t="s">
        <v>83</v>
      </c>
      <c r="C19" s="12">
        <v>2825894.3700000006</v>
      </c>
    </row>
    <row r="20" spans="1:4" ht="25.5" customHeight="1" x14ac:dyDescent="0.25">
      <c r="A20" s="84"/>
      <c r="B20" s="29" t="s">
        <v>84</v>
      </c>
      <c r="C20" s="12">
        <v>12782552.059999995</v>
      </c>
    </row>
    <row r="21" spans="1:4" ht="25.5" customHeight="1" x14ac:dyDescent="0.25">
      <c r="A21" s="84"/>
      <c r="B21" s="29" t="s">
        <v>85</v>
      </c>
      <c r="C21" s="12">
        <v>191177343.67000142</v>
      </c>
    </row>
    <row r="22" spans="1:4" ht="25.5" customHeight="1" x14ac:dyDescent="0.25">
      <c r="A22" s="84"/>
      <c r="B22" s="29" t="s">
        <v>86</v>
      </c>
      <c r="C22" s="12">
        <v>6191742.29</v>
      </c>
    </row>
    <row r="23" spans="1:4" ht="25.5" customHeight="1" x14ac:dyDescent="0.25">
      <c r="A23" s="84"/>
      <c r="B23" s="29" t="s">
        <v>87</v>
      </c>
      <c r="C23" s="12">
        <v>873737.21000000054</v>
      </c>
    </row>
    <row r="24" spans="1:4" ht="25.5" customHeight="1" x14ac:dyDescent="0.25">
      <c r="A24" s="84"/>
      <c r="B24" s="51" t="s">
        <v>88</v>
      </c>
      <c r="C24" s="76">
        <v>503322.96</v>
      </c>
    </row>
    <row r="25" spans="1:4" ht="22.5" customHeight="1" x14ac:dyDescent="0.25">
      <c r="B25" s="79" t="s">
        <v>34</v>
      </c>
      <c r="C25" s="80">
        <f>SUM(C13:C24)</f>
        <v>276472486.65000135</v>
      </c>
      <c r="D25" s="7"/>
    </row>
    <row r="26" spans="1:4" ht="22.5" customHeight="1" x14ac:dyDescent="0.25">
      <c r="B26" s="81" t="s">
        <v>7</v>
      </c>
      <c r="C26" s="80">
        <f>+C9+C12+C25</f>
        <v>277995104.28000134</v>
      </c>
    </row>
    <row r="28" spans="1:4" x14ac:dyDescent="0.25">
      <c r="C28" s="36"/>
    </row>
    <row r="29" spans="1:4" x14ac:dyDescent="0.25">
      <c r="C29" s="32"/>
    </row>
  </sheetData>
  <sheetProtection algorithmName="SHA-512" hashValue="7oys48Qg2kCPPuih71vnjzpaMAuTFCZHmUmberaANHFbCieV6G15TGpJJehdlpR83vGqj0FVK8niDpsT6+yC+w==" saltValue="SkqguPUSCn5UPHPK4HWEEA==" spinCount="100000" sheet="1" objects="1" scenarios="1"/>
  <mergeCells count="5">
    <mergeCell ref="A2:C2"/>
    <mergeCell ref="B3:C3"/>
    <mergeCell ref="A5:A9"/>
    <mergeCell ref="A10:A12"/>
    <mergeCell ref="A13:A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88"/>
  <sheetViews>
    <sheetView workbookViewId="0"/>
  </sheetViews>
  <sheetFormatPr defaultRowHeight="15" x14ac:dyDescent="0.25"/>
  <cols>
    <col min="1" max="1" width="6.7109375" style="11" customWidth="1"/>
    <col min="2" max="2" width="111.140625" style="11" customWidth="1"/>
    <col min="3" max="3" width="20.7109375" style="11" customWidth="1"/>
  </cols>
  <sheetData>
    <row r="1" spans="1:3" ht="18" customHeight="1" x14ac:dyDescent="0.25"/>
    <row r="2" spans="1:3" ht="18" customHeight="1" x14ac:dyDescent="0.25">
      <c r="A2" s="86" t="s">
        <v>49</v>
      </c>
      <c r="B2" s="86"/>
      <c r="C2" s="86"/>
    </row>
    <row r="3" spans="1:3" ht="18" customHeight="1" x14ac:dyDescent="0.25">
      <c r="A3" s="17"/>
      <c r="B3" s="86" t="s">
        <v>14</v>
      </c>
      <c r="C3" s="86"/>
    </row>
    <row r="4" spans="1:3" ht="22.5" customHeight="1" x14ac:dyDescent="0.25">
      <c r="A4" s="13"/>
      <c r="B4" s="71" t="s">
        <v>1</v>
      </c>
      <c r="C4" s="71" t="s">
        <v>2</v>
      </c>
    </row>
    <row r="5" spans="1:3" ht="25.5" customHeight="1" x14ac:dyDescent="0.25">
      <c r="A5" s="88" t="s">
        <v>35</v>
      </c>
      <c r="B5" s="67" t="s">
        <v>273</v>
      </c>
      <c r="C5" s="68">
        <v>109498.14</v>
      </c>
    </row>
    <row r="6" spans="1:3" ht="25.5" customHeight="1" x14ac:dyDescent="0.25">
      <c r="A6" s="88"/>
      <c r="B6" s="29" t="s">
        <v>274</v>
      </c>
      <c r="C6" s="14">
        <v>2554572.1599999992</v>
      </c>
    </row>
    <row r="7" spans="1:3" ht="25.5" customHeight="1" x14ac:dyDescent="0.25">
      <c r="A7" s="88"/>
      <c r="B7" s="29" t="s">
        <v>89</v>
      </c>
      <c r="C7" s="14">
        <v>8853248.6600000001</v>
      </c>
    </row>
    <row r="8" spans="1:3" ht="25.5" customHeight="1" x14ac:dyDescent="0.25">
      <c r="A8" s="88"/>
      <c r="B8" s="29" t="s">
        <v>90</v>
      </c>
      <c r="C8" s="14">
        <v>12684536.669999948</v>
      </c>
    </row>
    <row r="9" spans="1:3" ht="25.5" customHeight="1" x14ac:dyDescent="0.25">
      <c r="A9" s="88"/>
      <c r="B9" s="29" t="s">
        <v>91</v>
      </c>
      <c r="C9" s="14">
        <v>541630.57999999996</v>
      </c>
    </row>
    <row r="10" spans="1:3" ht="25.5" customHeight="1" x14ac:dyDescent="0.25">
      <c r="A10" s="88"/>
      <c r="B10" s="29" t="s">
        <v>92</v>
      </c>
      <c r="C10" s="14">
        <v>3725089.0399999446</v>
      </c>
    </row>
    <row r="11" spans="1:3" ht="25.5" customHeight="1" x14ac:dyDescent="0.25">
      <c r="A11" s="88"/>
      <c r="B11" s="29" t="s">
        <v>93</v>
      </c>
      <c r="C11" s="14">
        <v>10513438.940000003</v>
      </c>
    </row>
    <row r="12" spans="1:3" ht="25.5" customHeight="1" x14ac:dyDescent="0.25">
      <c r="A12" s="88"/>
      <c r="B12" s="29" t="s">
        <v>94</v>
      </c>
      <c r="C12" s="14">
        <v>51216349.829999954</v>
      </c>
    </row>
    <row r="13" spans="1:3" ht="25.5" customHeight="1" x14ac:dyDescent="0.25">
      <c r="A13" s="88"/>
      <c r="B13" s="29" t="s">
        <v>95</v>
      </c>
      <c r="C13" s="14">
        <v>18854.400000000001</v>
      </c>
    </row>
    <row r="14" spans="1:3" ht="25.5" customHeight="1" x14ac:dyDescent="0.25">
      <c r="A14" s="88"/>
      <c r="B14" s="29" t="s">
        <v>96</v>
      </c>
      <c r="C14" s="14">
        <v>1982606.7299999991</v>
      </c>
    </row>
    <row r="15" spans="1:3" ht="25.5" customHeight="1" x14ac:dyDescent="0.25">
      <c r="A15" s="88"/>
      <c r="B15" s="29" t="s">
        <v>97</v>
      </c>
      <c r="C15" s="14">
        <v>57480.42</v>
      </c>
    </row>
    <row r="16" spans="1:3" ht="25.5" customHeight="1" x14ac:dyDescent="0.25">
      <c r="A16" s="88"/>
      <c r="B16" s="29" t="s">
        <v>98</v>
      </c>
      <c r="C16" s="14">
        <v>91.03</v>
      </c>
    </row>
    <row r="17" spans="1:3" ht="25.5" customHeight="1" x14ac:dyDescent="0.25">
      <c r="A17" s="88"/>
      <c r="B17" s="29" t="s">
        <v>99</v>
      </c>
      <c r="C17" s="14">
        <v>743090.24999999988</v>
      </c>
    </row>
    <row r="18" spans="1:3" ht="25.5" customHeight="1" x14ac:dyDescent="0.25">
      <c r="A18" s="88"/>
      <c r="B18" s="29" t="s">
        <v>100</v>
      </c>
      <c r="C18" s="14">
        <v>3398.27</v>
      </c>
    </row>
    <row r="19" spans="1:3" ht="25.5" customHeight="1" x14ac:dyDescent="0.25">
      <c r="A19" s="88"/>
      <c r="B19" s="29" t="s">
        <v>101</v>
      </c>
      <c r="C19" s="14">
        <v>2801.6</v>
      </c>
    </row>
    <row r="20" spans="1:3" ht="25.5" customHeight="1" x14ac:dyDescent="0.25">
      <c r="A20" s="88"/>
      <c r="B20" s="29" t="s">
        <v>102</v>
      </c>
      <c r="C20" s="14">
        <v>2136960.2499999995</v>
      </c>
    </row>
    <row r="21" spans="1:3" ht="25.5" customHeight="1" x14ac:dyDescent="0.25">
      <c r="A21" s="88"/>
      <c r="B21" s="29" t="s">
        <v>103</v>
      </c>
      <c r="C21" s="14">
        <v>1928.18</v>
      </c>
    </row>
    <row r="22" spans="1:3" ht="25.5" customHeight="1" x14ac:dyDescent="0.25">
      <c r="A22" s="88"/>
      <c r="B22" s="29" t="s">
        <v>104</v>
      </c>
      <c r="C22" s="14">
        <v>7089186.7600000016</v>
      </c>
    </row>
    <row r="23" spans="1:3" ht="25.5" customHeight="1" x14ac:dyDescent="0.25">
      <c r="A23" s="88"/>
      <c r="B23" s="29" t="s">
        <v>105</v>
      </c>
      <c r="C23" s="14">
        <v>28921.649999999998</v>
      </c>
    </row>
    <row r="24" spans="1:3" ht="25.5" customHeight="1" x14ac:dyDescent="0.25">
      <c r="A24" s="88"/>
      <c r="B24" s="29" t="s">
        <v>106</v>
      </c>
      <c r="C24" s="14">
        <v>29521208.489999827</v>
      </c>
    </row>
    <row r="25" spans="1:3" ht="25.5" customHeight="1" x14ac:dyDescent="0.25">
      <c r="A25" s="88"/>
      <c r="B25" s="29" t="s">
        <v>107</v>
      </c>
      <c r="C25" s="14">
        <v>393995.49000000022</v>
      </c>
    </row>
    <row r="26" spans="1:3" ht="25.5" customHeight="1" x14ac:dyDescent="0.25">
      <c r="A26" s="88"/>
      <c r="B26" s="29" t="s">
        <v>108</v>
      </c>
      <c r="C26" s="14">
        <v>3556502.3399999975</v>
      </c>
    </row>
    <row r="27" spans="1:3" ht="25.5" customHeight="1" x14ac:dyDescent="0.25">
      <c r="A27" s="88"/>
      <c r="B27" s="29" t="s">
        <v>109</v>
      </c>
      <c r="C27" s="14">
        <v>9787.48</v>
      </c>
    </row>
    <row r="28" spans="1:3" ht="25.5" customHeight="1" x14ac:dyDescent="0.25">
      <c r="A28" s="88"/>
      <c r="B28" s="29" t="s">
        <v>110</v>
      </c>
      <c r="C28" s="14">
        <v>69736.530000000028</v>
      </c>
    </row>
    <row r="29" spans="1:3" ht="25.5" customHeight="1" x14ac:dyDescent="0.25">
      <c r="A29" s="88"/>
      <c r="B29" s="29" t="s">
        <v>111</v>
      </c>
      <c r="C29" s="14">
        <v>10684.249999999996</v>
      </c>
    </row>
    <row r="30" spans="1:3" ht="25.5" customHeight="1" x14ac:dyDescent="0.25">
      <c r="A30" s="88"/>
      <c r="B30" s="29" t="s">
        <v>112</v>
      </c>
      <c r="C30" s="14">
        <v>293518.70000000007</v>
      </c>
    </row>
    <row r="31" spans="1:3" ht="25.5" customHeight="1" x14ac:dyDescent="0.25">
      <c r="A31" s="88"/>
      <c r="B31" s="29" t="s">
        <v>113</v>
      </c>
      <c r="C31" s="14">
        <v>11189.32</v>
      </c>
    </row>
    <row r="32" spans="1:3" ht="25.5" customHeight="1" x14ac:dyDescent="0.25">
      <c r="A32" s="88"/>
      <c r="B32" s="29" t="s">
        <v>114</v>
      </c>
      <c r="C32" s="14">
        <v>38747195.350000039</v>
      </c>
    </row>
    <row r="33" spans="1:3" ht="25.5" customHeight="1" x14ac:dyDescent="0.25">
      <c r="A33" s="88"/>
      <c r="B33" s="29" t="s">
        <v>115</v>
      </c>
      <c r="C33" s="14">
        <v>13004447.940000005</v>
      </c>
    </row>
    <row r="34" spans="1:3" ht="25.5" customHeight="1" x14ac:dyDescent="0.25">
      <c r="A34" s="88"/>
      <c r="B34" s="51" t="s">
        <v>116</v>
      </c>
      <c r="C34" s="34">
        <v>20311.779999999988</v>
      </c>
    </row>
    <row r="35" spans="1:3" ht="22.5" customHeight="1" x14ac:dyDescent="0.25">
      <c r="A35" s="88"/>
      <c r="B35" s="72" t="s">
        <v>36</v>
      </c>
      <c r="C35" s="73">
        <f>SUM(C5:C34)</f>
        <v>187902261.22999969</v>
      </c>
    </row>
    <row r="36" spans="1:3" ht="38.25" x14ac:dyDescent="0.25">
      <c r="A36" s="88" t="s">
        <v>37</v>
      </c>
      <c r="B36" s="63" t="s">
        <v>117</v>
      </c>
      <c r="C36" s="68">
        <v>13204760.559999999</v>
      </c>
    </row>
    <row r="37" spans="1:3" ht="38.25" x14ac:dyDescent="0.25">
      <c r="A37" s="88"/>
      <c r="B37" s="64" t="s">
        <v>118</v>
      </c>
      <c r="C37" s="14">
        <v>521240060.3900001</v>
      </c>
    </row>
    <row r="38" spans="1:3" ht="40.5" customHeight="1" x14ac:dyDescent="0.25">
      <c r="A38" s="88"/>
      <c r="B38" s="63" t="s">
        <v>119</v>
      </c>
      <c r="C38" s="14">
        <v>245723291.11000013</v>
      </c>
    </row>
    <row r="39" spans="1:3" ht="25.5" customHeight="1" x14ac:dyDescent="0.25">
      <c r="A39" s="88"/>
      <c r="B39" s="63" t="s">
        <v>120</v>
      </c>
      <c r="C39" s="14">
        <v>150187.57</v>
      </c>
    </row>
    <row r="40" spans="1:3" ht="25.5" customHeight="1" x14ac:dyDescent="0.25">
      <c r="A40" s="88"/>
      <c r="B40" s="63" t="s">
        <v>121</v>
      </c>
      <c r="C40" s="14">
        <v>1589503.2200000002</v>
      </c>
    </row>
    <row r="41" spans="1:3" ht="25.5" customHeight="1" x14ac:dyDescent="0.25">
      <c r="A41" s="88"/>
      <c r="B41" s="63" t="s">
        <v>122</v>
      </c>
      <c r="C41" s="14">
        <v>72503743.680000007</v>
      </c>
    </row>
    <row r="42" spans="1:3" ht="25.5" customHeight="1" x14ac:dyDescent="0.25">
      <c r="A42" s="88"/>
      <c r="B42" s="63" t="s">
        <v>123</v>
      </c>
      <c r="C42" s="14">
        <v>511538.70000000013</v>
      </c>
    </row>
    <row r="43" spans="1:3" ht="25.5" customHeight="1" x14ac:dyDescent="0.25">
      <c r="A43" s="88"/>
      <c r="B43" s="63" t="s">
        <v>124</v>
      </c>
      <c r="C43" s="14">
        <v>122401534.14999966</v>
      </c>
    </row>
    <row r="44" spans="1:3" ht="25.5" customHeight="1" x14ac:dyDescent="0.25">
      <c r="A44" s="88"/>
      <c r="B44" s="63" t="s">
        <v>125</v>
      </c>
      <c r="C44" s="14">
        <v>48586.66</v>
      </c>
    </row>
    <row r="45" spans="1:3" ht="25.5" customHeight="1" x14ac:dyDescent="0.25">
      <c r="A45" s="88"/>
      <c r="B45" s="63" t="s">
        <v>126</v>
      </c>
      <c r="C45" s="14">
        <v>63133904.079999879</v>
      </c>
    </row>
    <row r="46" spans="1:3" ht="25.5" customHeight="1" x14ac:dyDescent="0.25">
      <c r="A46" s="88"/>
      <c r="B46" s="65" t="s">
        <v>127</v>
      </c>
      <c r="C46" s="34">
        <v>4119.97</v>
      </c>
    </row>
    <row r="47" spans="1:3" ht="22.5" customHeight="1" x14ac:dyDescent="0.25">
      <c r="A47" s="88"/>
      <c r="B47" s="72" t="s">
        <v>38</v>
      </c>
      <c r="C47" s="73">
        <f>SUM(C36:C46)</f>
        <v>1040511230.0899998</v>
      </c>
    </row>
    <row r="48" spans="1:3" ht="25.5" customHeight="1" x14ac:dyDescent="0.25">
      <c r="A48" s="88" t="s">
        <v>5</v>
      </c>
      <c r="B48" s="63" t="s">
        <v>128</v>
      </c>
      <c r="C48" s="68">
        <v>124458513.27000001</v>
      </c>
    </row>
    <row r="49" spans="1:3" ht="25.5" customHeight="1" x14ac:dyDescent="0.25">
      <c r="A49" s="88"/>
      <c r="B49" s="63" t="s">
        <v>129</v>
      </c>
      <c r="C49" s="14">
        <v>17572878.289999995</v>
      </c>
    </row>
    <row r="50" spans="1:3" ht="25.5" customHeight="1" x14ac:dyDescent="0.25">
      <c r="A50" s="88"/>
      <c r="B50" s="63" t="s">
        <v>130</v>
      </c>
      <c r="C50" s="14">
        <v>9962349.4300000016</v>
      </c>
    </row>
    <row r="51" spans="1:3" ht="25.5" customHeight="1" x14ac:dyDescent="0.25">
      <c r="A51" s="88"/>
      <c r="B51" s="63" t="s">
        <v>131</v>
      </c>
      <c r="C51" s="14">
        <v>37008316.469999991</v>
      </c>
    </row>
    <row r="52" spans="1:3" ht="25.5" customHeight="1" x14ac:dyDescent="0.25">
      <c r="A52" s="88"/>
      <c r="B52" s="63" t="s">
        <v>132</v>
      </c>
      <c r="C52" s="14">
        <v>1516.52</v>
      </c>
    </row>
    <row r="53" spans="1:3" ht="25.5" customHeight="1" x14ac:dyDescent="0.25">
      <c r="A53" s="88"/>
      <c r="B53" s="63" t="s">
        <v>133</v>
      </c>
      <c r="C53" s="14">
        <v>255268.72</v>
      </c>
    </row>
    <row r="54" spans="1:3" ht="25.5" customHeight="1" x14ac:dyDescent="0.25">
      <c r="A54" s="88"/>
      <c r="B54" s="65" t="s">
        <v>134</v>
      </c>
      <c r="C54" s="34">
        <v>4025363.0600000015</v>
      </c>
    </row>
    <row r="55" spans="1:3" ht="22.5" customHeight="1" x14ac:dyDescent="0.25">
      <c r="A55" s="88"/>
      <c r="B55" s="72" t="s">
        <v>39</v>
      </c>
      <c r="C55" s="73">
        <f>SUM(C48:C54)</f>
        <v>193284205.76000002</v>
      </c>
    </row>
    <row r="56" spans="1:3" ht="25.5" customHeight="1" x14ac:dyDescent="0.25">
      <c r="A56" s="88" t="s">
        <v>6</v>
      </c>
      <c r="B56" s="63" t="s">
        <v>135</v>
      </c>
      <c r="C56" s="68">
        <v>281968.33</v>
      </c>
    </row>
    <row r="57" spans="1:3" ht="25.5" customHeight="1" x14ac:dyDescent="0.25">
      <c r="A57" s="88"/>
      <c r="B57" s="63" t="s">
        <v>136</v>
      </c>
      <c r="C57" s="14">
        <v>634275.73</v>
      </c>
    </row>
    <row r="58" spans="1:3" ht="25.5" customHeight="1" x14ac:dyDescent="0.25">
      <c r="A58" s="88"/>
      <c r="B58" s="63" t="s">
        <v>137</v>
      </c>
      <c r="C58" s="14">
        <v>3880225.9099999992</v>
      </c>
    </row>
    <row r="59" spans="1:3" ht="25.5" customHeight="1" x14ac:dyDescent="0.25">
      <c r="A59" s="88"/>
      <c r="B59" s="63" t="s">
        <v>138</v>
      </c>
      <c r="C59" s="14">
        <v>1272668.540000001</v>
      </c>
    </row>
    <row r="60" spans="1:3" ht="25.5" customHeight="1" x14ac:dyDescent="0.25">
      <c r="A60" s="88"/>
      <c r="B60" s="63" t="s">
        <v>139</v>
      </c>
      <c r="C60" s="14">
        <v>244137.36000000002</v>
      </c>
    </row>
    <row r="61" spans="1:3" ht="25.5" customHeight="1" x14ac:dyDescent="0.25">
      <c r="A61" s="88"/>
      <c r="B61" s="63" t="s">
        <v>140</v>
      </c>
      <c r="C61" s="14">
        <v>21029.02</v>
      </c>
    </row>
    <row r="62" spans="1:3" ht="25.5" customHeight="1" x14ac:dyDescent="0.25">
      <c r="A62" s="88"/>
      <c r="B62" s="63" t="s">
        <v>141</v>
      </c>
      <c r="C62" s="14">
        <v>670472.94000000006</v>
      </c>
    </row>
    <row r="63" spans="1:3" ht="25.5" customHeight="1" x14ac:dyDescent="0.25">
      <c r="A63" s="88"/>
      <c r="B63" s="65" t="s">
        <v>142</v>
      </c>
      <c r="C63" s="34">
        <v>39864.729999999996</v>
      </c>
    </row>
    <row r="64" spans="1:3" ht="22.5" customHeight="1" x14ac:dyDescent="0.25">
      <c r="A64" s="88"/>
      <c r="B64" s="72" t="s">
        <v>40</v>
      </c>
      <c r="C64" s="73">
        <f>SUM(C56:C63)</f>
        <v>7044642.5600000005</v>
      </c>
    </row>
    <row r="65" spans="1:3" ht="25.5" customHeight="1" x14ac:dyDescent="0.25">
      <c r="A65" s="88" t="s">
        <v>41</v>
      </c>
      <c r="B65" s="63" t="s">
        <v>143</v>
      </c>
      <c r="C65" s="68">
        <v>41163592.250000097</v>
      </c>
    </row>
    <row r="66" spans="1:3" ht="25.5" customHeight="1" x14ac:dyDescent="0.25">
      <c r="A66" s="88"/>
      <c r="B66" s="63" t="s">
        <v>144</v>
      </c>
      <c r="C66" s="14">
        <v>318481.36</v>
      </c>
    </row>
    <row r="67" spans="1:3" ht="25.5" customHeight="1" x14ac:dyDescent="0.25">
      <c r="A67" s="88"/>
      <c r="B67" s="63" t="s">
        <v>145</v>
      </c>
      <c r="C67" s="14">
        <v>12580476.22999998</v>
      </c>
    </row>
    <row r="68" spans="1:3" ht="25.5" customHeight="1" x14ac:dyDescent="0.25">
      <c r="A68" s="88"/>
      <c r="B68" s="63" t="s">
        <v>146</v>
      </c>
      <c r="C68" s="14">
        <v>664243.87999999989</v>
      </c>
    </row>
    <row r="69" spans="1:3" ht="25.5" customHeight="1" x14ac:dyDescent="0.25">
      <c r="A69" s="88"/>
      <c r="B69" s="63" t="s">
        <v>147</v>
      </c>
      <c r="C69" s="14">
        <v>435421.19999999995</v>
      </c>
    </row>
    <row r="70" spans="1:3" ht="25.5" customHeight="1" x14ac:dyDescent="0.25">
      <c r="A70" s="88"/>
      <c r="B70" s="63" t="s">
        <v>148</v>
      </c>
      <c r="C70" s="14">
        <v>3959492.5399999996</v>
      </c>
    </row>
    <row r="71" spans="1:3" ht="25.5" customHeight="1" x14ac:dyDescent="0.25">
      <c r="A71" s="88"/>
      <c r="B71" s="63" t="s">
        <v>149</v>
      </c>
      <c r="C71" s="14">
        <v>25610063.760000058</v>
      </c>
    </row>
    <row r="72" spans="1:3" ht="25.5" customHeight="1" x14ac:dyDescent="0.25">
      <c r="A72" s="88"/>
      <c r="B72" s="63" t="s">
        <v>150</v>
      </c>
      <c r="C72" s="14">
        <v>72761050.75000006</v>
      </c>
    </row>
    <row r="73" spans="1:3" ht="25.5" customHeight="1" x14ac:dyDescent="0.25">
      <c r="A73" s="88"/>
      <c r="B73" s="63" t="s">
        <v>151</v>
      </c>
      <c r="C73" s="14">
        <v>6271921.1899999967</v>
      </c>
    </row>
    <row r="74" spans="1:3" ht="25.5" customHeight="1" x14ac:dyDescent="0.25">
      <c r="A74" s="88"/>
      <c r="B74" s="63" t="s">
        <v>157</v>
      </c>
      <c r="C74" s="14">
        <v>478805.37999999989</v>
      </c>
    </row>
    <row r="75" spans="1:3" ht="25.5" customHeight="1" x14ac:dyDescent="0.25">
      <c r="A75" s="88"/>
      <c r="B75" s="63" t="s">
        <v>156</v>
      </c>
      <c r="C75" s="14">
        <v>1133498.56</v>
      </c>
    </row>
    <row r="76" spans="1:3" ht="25.5" customHeight="1" x14ac:dyDescent="0.25">
      <c r="A76" s="88"/>
      <c r="B76" s="63" t="s">
        <v>152</v>
      </c>
      <c r="C76" s="14">
        <v>19044688.570000052</v>
      </c>
    </row>
    <row r="77" spans="1:3" ht="25.5" customHeight="1" x14ac:dyDescent="0.25">
      <c r="A77" s="88"/>
      <c r="B77" s="65" t="s">
        <v>153</v>
      </c>
      <c r="C77" s="34">
        <v>33711889.529999971</v>
      </c>
    </row>
    <row r="78" spans="1:3" ht="22.5" customHeight="1" x14ac:dyDescent="0.25">
      <c r="A78" s="88"/>
      <c r="B78" s="72" t="s">
        <v>42</v>
      </c>
      <c r="C78" s="73">
        <f>SUM(C65:C77)</f>
        <v>218133625.20000023</v>
      </c>
    </row>
    <row r="79" spans="1:3" ht="25.5" customHeight="1" x14ac:dyDescent="0.25">
      <c r="A79" s="88" t="s">
        <v>43</v>
      </c>
      <c r="B79" s="69" t="s">
        <v>154</v>
      </c>
      <c r="C79" s="70">
        <v>23417.5</v>
      </c>
    </row>
    <row r="80" spans="1:3" ht="22.5" customHeight="1" x14ac:dyDescent="0.25">
      <c r="A80" s="88"/>
      <c r="B80" s="72" t="s">
        <v>44</v>
      </c>
      <c r="C80" s="73">
        <f>SUM(C79)</f>
        <v>23417.5</v>
      </c>
    </row>
    <row r="81" spans="1:3" ht="38.25" x14ac:dyDescent="0.25">
      <c r="A81" s="88" t="s">
        <v>46</v>
      </c>
      <c r="B81" s="65" t="s">
        <v>155</v>
      </c>
      <c r="C81" s="70">
        <v>43087.979999999996</v>
      </c>
    </row>
    <row r="82" spans="1:3" ht="22.5" customHeight="1" x14ac:dyDescent="0.25">
      <c r="A82" s="88"/>
      <c r="B82" s="72" t="s">
        <v>44</v>
      </c>
      <c r="C82" s="73">
        <f>SUM(C81)</f>
        <v>43087.979999999996</v>
      </c>
    </row>
    <row r="83" spans="1:3" ht="22.5" customHeight="1" x14ac:dyDescent="0.25">
      <c r="A83" s="15"/>
      <c r="B83" s="74" t="s">
        <v>7</v>
      </c>
      <c r="C83" s="73">
        <f>+C80+C78+C64+C55+C47+C35+C82</f>
        <v>1646942470.3199999</v>
      </c>
    </row>
    <row r="84" spans="1:3" ht="25.5" customHeight="1" x14ac:dyDescent="0.25">
      <c r="A84" s="15"/>
      <c r="B84" s="66" t="s">
        <v>271</v>
      </c>
      <c r="C84" s="70">
        <v>9026893.8900000118</v>
      </c>
    </row>
    <row r="85" spans="1:3" ht="22.5" customHeight="1" x14ac:dyDescent="0.25">
      <c r="A85" s="15"/>
      <c r="B85" s="74"/>
      <c r="C85" s="75">
        <f>+C83-C84</f>
        <v>1637915576.4299998</v>
      </c>
    </row>
    <row r="87" spans="1:3" x14ac:dyDescent="0.25">
      <c r="C87" s="31"/>
    </row>
    <row r="88" spans="1:3" x14ac:dyDescent="0.25">
      <c r="C88" s="16"/>
    </row>
  </sheetData>
  <sheetProtection algorithmName="SHA-512" hashValue="8XaT1I+gEyePDEM20/vtp+FzdsIA8GCQeKHW5H0PsS229Bp2HdVOYsoC4pP5PBgzEM1BIQ4MA1/VXukGWnlXog==" saltValue="Z2Yc8+nEKj0FPBCKs+ZvMg==" spinCount="100000" sheet="1" objects="1" scenarios="1"/>
  <mergeCells count="9">
    <mergeCell ref="A81:A82"/>
    <mergeCell ref="A79:A80"/>
    <mergeCell ref="A2:C2"/>
    <mergeCell ref="B3:C3"/>
    <mergeCell ref="A5:A35"/>
    <mergeCell ref="A36:A47"/>
    <mergeCell ref="A48:A55"/>
    <mergeCell ref="A56:A64"/>
    <mergeCell ref="A65:A7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42"/>
  <sheetViews>
    <sheetView workbookViewId="0"/>
  </sheetViews>
  <sheetFormatPr defaultRowHeight="15" x14ac:dyDescent="0.25"/>
  <cols>
    <col min="1" max="1" width="6.7109375" style="11" customWidth="1"/>
    <col min="2" max="2" width="90.7109375" style="11" customWidth="1"/>
    <col min="3" max="3" width="20.7109375" style="11" customWidth="1"/>
  </cols>
  <sheetData>
    <row r="1" spans="1:3" ht="15.75" customHeight="1" x14ac:dyDescent="0.25"/>
    <row r="2" spans="1:3" ht="15.75" customHeight="1" x14ac:dyDescent="0.25">
      <c r="A2" s="86" t="s">
        <v>49</v>
      </c>
      <c r="B2" s="86"/>
      <c r="C2" s="86"/>
    </row>
    <row r="3" spans="1:3" ht="15.75" customHeight="1" x14ac:dyDescent="0.25">
      <c r="A3" s="17"/>
      <c r="B3" s="86" t="s">
        <v>15</v>
      </c>
      <c r="C3" s="86"/>
    </row>
    <row r="4" spans="1:3" ht="21.75" customHeight="1" x14ac:dyDescent="0.25">
      <c r="A4" s="17"/>
      <c r="B4" s="56" t="s">
        <v>1</v>
      </c>
      <c r="C4" s="56" t="s">
        <v>2</v>
      </c>
    </row>
    <row r="5" spans="1:3" ht="25.5" customHeight="1" x14ac:dyDescent="0.25">
      <c r="A5" s="89" t="s">
        <v>3</v>
      </c>
      <c r="B5" s="29" t="s">
        <v>158</v>
      </c>
      <c r="C5" s="18">
        <v>35677985.790000014</v>
      </c>
    </row>
    <row r="6" spans="1:3" ht="25.5" customHeight="1" x14ac:dyDescent="0.25">
      <c r="A6" s="89"/>
      <c r="B6" s="29" t="s">
        <v>159</v>
      </c>
      <c r="C6" s="18">
        <v>30222003.319999993</v>
      </c>
    </row>
    <row r="7" spans="1:3" ht="25.5" customHeight="1" x14ac:dyDescent="0.25">
      <c r="A7" s="89"/>
      <c r="B7" s="29" t="s">
        <v>160</v>
      </c>
      <c r="C7" s="18">
        <v>332092.95</v>
      </c>
    </row>
    <row r="8" spans="1:3" ht="25.5" customHeight="1" x14ac:dyDescent="0.25">
      <c r="A8" s="89"/>
      <c r="B8" s="29" t="s">
        <v>161</v>
      </c>
      <c r="C8" s="18">
        <v>5417162.9500000002</v>
      </c>
    </row>
    <row r="9" spans="1:3" ht="38.25" x14ac:dyDescent="0.25">
      <c r="A9" s="89"/>
      <c r="B9" s="29" t="s">
        <v>162</v>
      </c>
      <c r="C9" s="18">
        <v>15541156.679999998</v>
      </c>
    </row>
    <row r="10" spans="1:3" ht="25.5" customHeight="1" x14ac:dyDescent="0.25">
      <c r="A10" s="89"/>
      <c r="B10" s="29" t="s">
        <v>163</v>
      </c>
      <c r="C10" s="18">
        <v>29011.75</v>
      </c>
    </row>
    <row r="11" spans="1:3" ht="25.5" customHeight="1" x14ac:dyDescent="0.25">
      <c r="A11" s="89"/>
      <c r="B11" s="29" t="s">
        <v>164</v>
      </c>
      <c r="C11" s="18">
        <v>704335.03</v>
      </c>
    </row>
    <row r="12" spans="1:3" ht="25.5" customHeight="1" x14ac:dyDescent="0.25">
      <c r="A12" s="89"/>
      <c r="B12" s="29" t="s">
        <v>165</v>
      </c>
      <c r="C12" s="18">
        <v>187785</v>
      </c>
    </row>
    <row r="13" spans="1:3" ht="25.5" customHeight="1" x14ac:dyDescent="0.25">
      <c r="A13" s="89"/>
      <c r="B13" s="29" t="s">
        <v>166</v>
      </c>
      <c r="C13" s="18">
        <v>4580.79</v>
      </c>
    </row>
    <row r="14" spans="1:3" ht="25.5" customHeight="1" x14ac:dyDescent="0.25">
      <c r="A14" s="89"/>
      <c r="B14" s="29" t="s">
        <v>167</v>
      </c>
      <c r="C14" s="18">
        <v>4107838.5299999993</v>
      </c>
    </row>
    <row r="15" spans="1:3" ht="38.25" x14ac:dyDescent="0.25">
      <c r="A15" s="89"/>
      <c r="B15" s="29" t="s">
        <v>168</v>
      </c>
      <c r="C15" s="18">
        <v>243282.12</v>
      </c>
    </row>
    <row r="16" spans="1:3" ht="38.25" x14ac:dyDescent="0.25">
      <c r="A16" s="89"/>
      <c r="B16" s="29" t="s">
        <v>169</v>
      </c>
      <c r="C16" s="18">
        <v>591969.81000000006</v>
      </c>
    </row>
    <row r="17" spans="1:3" ht="25.5" x14ac:dyDescent="0.25">
      <c r="A17" s="89"/>
      <c r="B17" s="29" t="s">
        <v>170</v>
      </c>
      <c r="C17" s="18">
        <v>921868.42000000016</v>
      </c>
    </row>
    <row r="18" spans="1:3" ht="25.5" customHeight="1" x14ac:dyDescent="0.25">
      <c r="A18" s="89"/>
      <c r="B18" s="29" t="s">
        <v>171</v>
      </c>
      <c r="C18" s="18">
        <v>1510330.9100000004</v>
      </c>
    </row>
    <row r="19" spans="1:3" ht="25.5" customHeight="1" x14ac:dyDescent="0.25">
      <c r="A19" s="89"/>
      <c r="B19" s="29" t="s">
        <v>172</v>
      </c>
      <c r="C19" s="18">
        <v>1861181.5899999999</v>
      </c>
    </row>
    <row r="20" spans="1:3" ht="25.5" customHeight="1" x14ac:dyDescent="0.25">
      <c r="A20" s="89"/>
      <c r="B20" s="29" t="s">
        <v>173</v>
      </c>
      <c r="C20" s="18">
        <v>3421282.99</v>
      </c>
    </row>
    <row r="21" spans="1:3" ht="25.5" customHeight="1" x14ac:dyDescent="0.25">
      <c r="A21" s="89"/>
      <c r="B21" s="29" t="s">
        <v>174</v>
      </c>
      <c r="C21" s="18">
        <v>340947.48</v>
      </c>
    </row>
    <row r="22" spans="1:3" ht="25.5" customHeight="1" x14ac:dyDescent="0.25">
      <c r="A22" s="89"/>
      <c r="B22" s="29" t="s">
        <v>175</v>
      </c>
      <c r="C22" s="18">
        <v>226000137.63000238</v>
      </c>
    </row>
    <row r="23" spans="1:3" ht="25.5" customHeight="1" x14ac:dyDescent="0.25">
      <c r="A23" s="89"/>
      <c r="B23" s="29" t="s">
        <v>176</v>
      </c>
      <c r="C23" s="18">
        <v>39535</v>
      </c>
    </row>
    <row r="24" spans="1:3" ht="25.5" customHeight="1" x14ac:dyDescent="0.25">
      <c r="A24" s="89"/>
      <c r="B24" s="29" t="s">
        <v>177</v>
      </c>
      <c r="C24" s="18">
        <v>105825.53</v>
      </c>
    </row>
    <row r="25" spans="1:3" ht="25.5" customHeight="1" x14ac:dyDescent="0.25">
      <c r="A25" s="89"/>
      <c r="B25" s="29" t="s">
        <v>178</v>
      </c>
      <c r="C25" s="18">
        <v>4753.4400000000005</v>
      </c>
    </row>
    <row r="26" spans="1:3" ht="25.5" customHeight="1" x14ac:dyDescent="0.25">
      <c r="A26" s="89"/>
      <c r="B26" s="29" t="s">
        <v>179</v>
      </c>
      <c r="C26" s="18">
        <v>2566801.42</v>
      </c>
    </row>
    <row r="27" spans="1:3" ht="25.5" customHeight="1" x14ac:dyDescent="0.25">
      <c r="A27" s="89"/>
      <c r="B27" s="29" t="s">
        <v>180</v>
      </c>
      <c r="C27" s="18">
        <v>86820.28</v>
      </c>
    </row>
    <row r="28" spans="1:3" ht="25.5" customHeight="1" x14ac:dyDescent="0.25">
      <c r="A28" s="89"/>
      <c r="B28" s="29" t="s">
        <v>181</v>
      </c>
      <c r="C28" s="18">
        <v>83156.06</v>
      </c>
    </row>
    <row r="29" spans="1:3" ht="25.5" customHeight="1" x14ac:dyDescent="0.25">
      <c r="A29" s="89"/>
      <c r="B29" s="29" t="s">
        <v>182</v>
      </c>
      <c r="C29" s="18">
        <v>74405.39</v>
      </c>
    </row>
    <row r="30" spans="1:3" ht="25.5" customHeight="1" x14ac:dyDescent="0.25">
      <c r="A30" s="89"/>
      <c r="B30" s="29" t="s">
        <v>183</v>
      </c>
      <c r="C30" s="18">
        <v>15067.47</v>
      </c>
    </row>
    <row r="31" spans="1:3" ht="25.5" x14ac:dyDescent="0.25">
      <c r="A31" s="89"/>
      <c r="B31" s="29" t="s">
        <v>184</v>
      </c>
      <c r="C31" s="18">
        <v>6536.88</v>
      </c>
    </row>
    <row r="32" spans="1:3" ht="25.5" customHeight="1" x14ac:dyDescent="0.25">
      <c r="A32" s="89"/>
      <c r="B32" s="29" t="s">
        <v>185</v>
      </c>
      <c r="C32" s="18">
        <v>3385417.5</v>
      </c>
    </row>
    <row r="33" spans="1:3" ht="25.5" customHeight="1" x14ac:dyDescent="0.25">
      <c r="A33" s="89"/>
      <c r="B33" s="29" t="s">
        <v>186</v>
      </c>
      <c r="C33" s="18">
        <v>56392.369999999995</v>
      </c>
    </row>
    <row r="34" spans="1:3" ht="25.5" customHeight="1" x14ac:dyDescent="0.25">
      <c r="A34" s="89"/>
      <c r="B34" s="29" t="s">
        <v>272</v>
      </c>
      <c r="C34" s="18">
        <v>1391963.6600000001</v>
      </c>
    </row>
    <row r="35" spans="1:3" ht="25.5" customHeight="1" x14ac:dyDescent="0.25">
      <c r="A35" s="89"/>
      <c r="B35" s="29" t="s">
        <v>187</v>
      </c>
      <c r="C35" s="18">
        <v>89551.56</v>
      </c>
    </row>
    <row r="36" spans="1:3" ht="25.5" customHeight="1" x14ac:dyDescent="0.25">
      <c r="A36" s="89"/>
      <c r="B36" s="29" t="s">
        <v>188</v>
      </c>
      <c r="C36" s="18">
        <v>185751.05</v>
      </c>
    </row>
    <row r="37" spans="1:3" ht="25.5" customHeight="1" x14ac:dyDescent="0.25">
      <c r="A37" s="89"/>
      <c r="B37" s="51" t="s">
        <v>189</v>
      </c>
      <c r="C37" s="62">
        <v>100068</v>
      </c>
    </row>
    <row r="38" spans="1:3" ht="21.75" customHeight="1" x14ac:dyDescent="0.25">
      <c r="A38" s="89"/>
      <c r="B38" s="53" t="s">
        <v>4</v>
      </c>
      <c r="C38" s="60">
        <f>SUM(C5:C37)</f>
        <v>335306999.35000241</v>
      </c>
    </row>
    <row r="39" spans="1:3" ht="21.75" customHeight="1" x14ac:dyDescent="0.25">
      <c r="A39" s="19"/>
      <c r="B39" s="55" t="s">
        <v>7</v>
      </c>
      <c r="C39" s="60">
        <f>+C38</f>
        <v>335306999.35000241</v>
      </c>
    </row>
    <row r="41" spans="1:3" x14ac:dyDescent="0.25">
      <c r="C41" s="32"/>
    </row>
    <row r="42" spans="1:3" x14ac:dyDescent="0.25">
      <c r="C42" s="16"/>
    </row>
  </sheetData>
  <sheetProtection algorithmName="SHA-512" hashValue="FJwjolbvPnCjM1xkqzQ2F3SSaRnlqYt3QcF4wGW3ax4rW3RLmG/1UnoGLfWxeVLooktzKFZCezXXyMdC9QrDzg==" saltValue="EKoHOigywcGvr8z19AGQxQ==" spinCount="100000" sheet="1" objects="1" scenarios="1"/>
  <mergeCells count="3">
    <mergeCell ref="A2:C2"/>
    <mergeCell ref="B3:C3"/>
    <mergeCell ref="A5:A3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38"/>
  <sheetViews>
    <sheetView workbookViewId="0"/>
  </sheetViews>
  <sheetFormatPr defaultRowHeight="15" x14ac:dyDescent="0.25"/>
  <cols>
    <col min="1" max="1" width="6.7109375" style="11" customWidth="1"/>
    <col min="2" max="2" width="90.7109375" style="11" customWidth="1"/>
    <col min="3" max="3" width="20.7109375" style="11" customWidth="1"/>
  </cols>
  <sheetData>
    <row r="1" spans="1:3" ht="16.5" customHeight="1" x14ac:dyDescent="0.25"/>
    <row r="2" spans="1:3" ht="16.5" customHeight="1" x14ac:dyDescent="0.25">
      <c r="A2" s="86" t="s">
        <v>49</v>
      </c>
      <c r="B2" s="86"/>
      <c r="C2" s="86"/>
    </row>
    <row r="3" spans="1:3" ht="16.5" customHeight="1" x14ac:dyDescent="0.25">
      <c r="A3" s="17"/>
      <c r="B3" s="90" t="s">
        <v>16</v>
      </c>
      <c r="C3" s="90"/>
    </row>
    <row r="4" spans="1:3" ht="23.25" customHeight="1" x14ac:dyDescent="0.25">
      <c r="A4" s="17"/>
      <c r="B4" s="56" t="s">
        <v>1</v>
      </c>
      <c r="C4" s="57" t="s">
        <v>2</v>
      </c>
    </row>
    <row r="5" spans="1:3" ht="38.25" x14ac:dyDescent="0.25">
      <c r="A5" s="89" t="s">
        <v>3</v>
      </c>
      <c r="B5" s="29" t="s">
        <v>190</v>
      </c>
      <c r="C5" s="34">
        <v>26555.85</v>
      </c>
    </row>
    <row r="6" spans="1:3" ht="38.25" x14ac:dyDescent="0.25">
      <c r="A6" s="89"/>
      <c r="B6" s="29" t="s">
        <v>191</v>
      </c>
      <c r="C6" s="34">
        <v>3867245.129999998</v>
      </c>
    </row>
    <row r="7" spans="1:3" ht="29.25" customHeight="1" x14ac:dyDescent="0.25">
      <c r="A7" s="89"/>
      <c r="B7" s="29" t="s">
        <v>192</v>
      </c>
      <c r="C7" s="34">
        <v>3167669.3600000031</v>
      </c>
    </row>
    <row r="8" spans="1:3" ht="29.25" customHeight="1" x14ac:dyDescent="0.25">
      <c r="A8" s="89"/>
      <c r="B8" s="29" t="s">
        <v>193</v>
      </c>
      <c r="C8" s="34">
        <v>7652674.379999999</v>
      </c>
    </row>
    <row r="9" spans="1:3" ht="38.25" x14ac:dyDescent="0.25">
      <c r="A9" s="89"/>
      <c r="B9" s="29" t="s">
        <v>194</v>
      </c>
      <c r="C9" s="34">
        <v>18370124.350000009</v>
      </c>
    </row>
    <row r="10" spans="1:3" ht="29.25" customHeight="1" x14ac:dyDescent="0.25">
      <c r="A10" s="89"/>
      <c r="B10" s="29" t="s">
        <v>195</v>
      </c>
      <c r="C10" s="34">
        <v>4426188.6999999965</v>
      </c>
    </row>
    <row r="11" spans="1:3" ht="29.25" customHeight="1" x14ac:dyDescent="0.25">
      <c r="A11" s="89"/>
      <c r="B11" s="29" t="s">
        <v>196</v>
      </c>
      <c r="C11" s="34">
        <v>1464</v>
      </c>
    </row>
    <row r="12" spans="1:3" ht="29.25" customHeight="1" x14ac:dyDescent="0.25">
      <c r="A12" s="89"/>
      <c r="B12" s="29" t="s">
        <v>197</v>
      </c>
      <c r="C12" s="34">
        <v>35873.32</v>
      </c>
    </row>
    <row r="13" spans="1:3" ht="29.25" customHeight="1" x14ac:dyDescent="0.25">
      <c r="A13" s="89"/>
      <c r="B13" s="29" t="s">
        <v>198</v>
      </c>
      <c r="C13" s="34">
        <v>2939170.5400000005</v>
      </c>
    </row>
    <row r="14" spans="1:3" ht="29.25" customHeight="1" x14ac:dyDescent="0.25">
      <c r="A14" s="89"/>
      <c r="B14" s="29" t="s">
        <v>199</v>
      </c>
      <c r="C14" s="34">
        <v>172326.93</v>
      </c>
    </row>
    <row r="15" spans="1:3" ht="29.25" customHeight="1" x14ac:dyDescent="0.25">
      <c r="A15" s="89"/>
      <c r="B15" s="29" t="s">
        <v>200</v>
      </c>
      <c r="C15" s="34">
        <v>46137.82</v>
      </c>
    </row>
    <row r="16" spans="1:3" ht="29.25" customHeight="1" x14ac:dyDescent="0.25">
      <c r="A16" s="89"/>
      <c r="B16" s="29" t="s">
        <v>201</v>
      </c>
      <c r="C16" s="34">
        <v>30691798.560000107</v>
      </c>
    </row>
    <row r="17" spans="1:3" ht="29.25" customHeight="1" x14ac:dyDescent="0.25">
      <c r="A17" s="89"/>
      <c r="B17" s="29" t="s">
        <v>202</v>
      </c>
      <c r="C17" s="34">
        <v>41670310.780000031</v>
      </c>
    </row>
    <row r="18" spans="1:3" ht="29.25" customHeight="1" x14ac:dyDescent="0.25">
      <c r="A18" s="89"/>
      <c r="B18" s="29" t="s">
        <v>203</v>
      </c>
      <c r="C18" s="34">
        <v>70333467.439999968</v>
      </c>
    </row>
    <row r="19" spans="1:3" ht="29.25" customHeight="1" x14ac:dyDescent="0.25">
      <c r="A19" s="89"/>
      <c r="B19" s="29" t="s">
        <v>204</v>
      </c>
      <c r="C19" s="34">
        <v>590254.9</v>
      </c>
    </row>
    <row r="20" spans="1:3" ht="29.25" customHeight="1" x14ac:dyDescent="0.25">
      <c r="A20" s="89"/>
      <c r="B20" s="29" t="s">
        <v>205</v>
      </c>
      <c r="C20" s="34">
        <v>6.55</v>
      </c>
    </row>
    <row r="21" spans="1:3" ht="29.25" customHeight="1" x14ac:dyDescent="0.25">
      <c r="A21" s="89"/>
      <c r="B21" s="29" t="s">
        <v>179</v>
      </c>
      <c r="C21" s="34">
        <v>413034.16999999993</v>
      </c>
    </row>
    <row r="22" spans="1:3" ht="29.25" customHeight="1" x14ac:dyDescent="0.25">
      <c r="A22" s="89"/>
      <c r="B22" s="29" t="s">
        <v>206</v>
      </c>
      <c r="C22" s="34">
        <v>18064.72</v>
      </c>
    </row>
    <row r="23" spans="1:3" ht="29.25" customHeight="1" x14ac:dyDescent="0.25">
      <c r="A23" s="89"/>
      <c r="B23" s="29" t="s">
        <v>207</v>
      </c>
      <c r="C23" s="34">
        <v>605428.38</v>
      </c>
    </row>
    <row r="24" spans="1:3" ht="38.25" x14ac:dyDescent="0.25">
      <c r="A24" s="89"/>
      <c r="B24" s="29" t="s">
        <v>208</v>
      </c>
      <c r="C24" s="34">
        <v>1945840.3799999992</v>
      </c>
    </row>
    <row r="25" spans="1:3" ht="43.5" customHeight="1" x14ac:dyDescent="0.25">
      <c r="A25" s="89"/>
      <c r="B25" s="29" t="s">
        <v>209</v>
      </c>
      <c r="C25" s="34">
        <v>1107482.0900000003</v>
      </c>
    </row>
    <row r="26" spans="1:3" ht="29.25" customHeight="1" x14ac:dyDescent="0.25">
      <c r="A26" s="89"/>
      <c r="B26" s="29" t="s">
        <v>210</v>
      </c>
      <c r="C26" s="34">
        <v>272038.48</v>
      </c>
    </row>
    <row r="27" spans="1:3" ht="38.25" x14ac:dyDescent="0.25">
      <c r="A27" s="89"/>
      <c r="B27" s="29" t="s">
        <v>211</v>
      </c>
      <c r="C27" s="34">
        <v>14293.319999999998</v>
      </c>
    </row>
    <row r="28" spans="1:3" ht="29.25" customHeight="1" x14ac:dyDescent="0.25">
      <c r="A28" s="89"/>
      <c r="B28" s="29" t="s">
        <v>212</v>
      </c>
      <c r="C28" s="34">
        <v>102065.32</v>
      </c>
    </row>
    <row r="29" spans="1:3" ht="51" x14ac:dyDescent="0.25">
      <c r="A29" s="89"/>
      <c r="B29" s="29" t="s">
        <v>213</v>
      </c>
      <c r="C29" s="34">
        <v>191411.93000000011</v>
      </c>
    </row>
    <row r="30" spans="1:3" ht="38.25" x14ac:dyDescent="0.25">
      <c r="A30" s="89"/>
      <c r="B30" s="29" t="s">
        <v>214</v>
      </c>
      <c r="C30" s="34">
        <v>2240.4499999999998</v>
      </c>
    </row>
    <row r="31" spans="1:3" ht="29.25" customHeight="1" x14ac:dyDescent="0.25">
      <c r="A31" s="89"/>
      <c r="B31" s="29" t="s">
        <v>215</v>
      </c>
      <c r="C31" s="34">
        <v>120370.4</v>
      </c>
    </row>
    <row r="32" spans="1:3" ht="23.25" customHeight="1" x14ac:dyDescent="0.25">
      <c r="A32" s="89"/>
      <c r="B32" s="53" t="s">
        <v>4</v>
      </c>
      <c r="C32" s="60">
        <f>SUM(C5:C31)</f>
        <v>188783538.25000009</v>
      </c>
    </row>
    <row r="33" spans="1:3" ht="30" customHeight="1" x14ac:dyDescent="0.25">
      <c r="A33" s="91" t="s">
        <v>43</v>
      </c>
      <c r="B33" s="58" t="s">
        <v>216</v>
      </c>
      <c r="C33" s="59">
        <v>1221612.2799999998</v>
      </c>
    </row>
    <row r="34" spans="1:3" ht="22.5" customHeight="1" x14ac:dyDescent="0.25">
      <c r="A34" s="91"/>
      <c r="B34" s="61" t="s">
        <v>44</v>
      </c>
      <c r="C34" s="60">
        <f>+C33</f>
        <v>1221612.2799999998</v>
      </c>
    </row>
    <row r="35" spans="1:3" ht="23.25" customHeight="1" x14ac:dyDescent="0.25">
      <c r="A35" s="19"/>
      <c r="B35" s="55" t="s">
        <v>7</v>
      </c>
      <c r="C35" s="60">
        <f>+C34+C32</f>
        <v>190005150.53000009</v>
      </c>
    </row>
    <row r="37" spans="1:3" x14ac:dyDescent="0.25">
      <c r="C37" s="35"/>
    </row>
    <row r="38" spans="1:3" x14ac:dyDescent="0.25">
      <c r="C38" s="32"/>
    </row>
  </sheetData>
  <sheetProtection algorithmName="SHA-512" hashValue="k4zDN2o2iMQquodWxdpieUmn3XYLXoazLf2avw2fcC8+7WQm7Ixhb5u9wQ7ENgZCR0OYz/SnsAEIScJnmVBGRA==" saltValue="ACsvIqGXe2I+8AvBxdfIWg==" spinCount="100000" sheet="1" objects="1" scenarios="1"/>
  <mergeCells count="4">
    <mergeCell ref="A2:C2"/>
    <mergeCell ref="B3:C3"/>
    <mergeCell ref="A5:A32"/>
    <mergeCell ref="A33:A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8"/>
  <sheetViews>
    <sheetView workbookViewId="0"/>
  </sheetViews>
  <sheetFormatPr defaultRowHeight="15" x14ac:dyDescent="0.25"/>
  <cols>
    <col min="1" max="1" width="6.7109375" style="11" customWidth="1"/>
    <col min="2" max="2" width="90.7109375" style="11" customWidth="1"/>
    <col min="3" max="3" width="20.7109375" style="11" customWidth="1"/>
  </cols>
  <sheetData>
    <row r="1" spans="1:3" ht="15.75" customHeight="1" x14ac:dyDescent="0.25"/>
    <row r="2" spans="1:3" ht="15.75" customHeight="1" x14ac:dyDescent="0.25">
      <c r="A2" s="86" t="s">
        <v>49</v>
      </c>
      <c r="B2" s="86"/>
      <c r="C2" s="86"/>
    </row>
    <row r="3" spans="1:3" ht="15.75" customHeight="1" x14ac:dyDescent="0.25">
      <c r="A3" s="17"/>
      <c r="B3" s="86" t="s">
        <v>17</v>
      </c>
      <c r="C3" s="86"/>
    </row>
    <row r="4" spans="1:3" ht="22.5" customHeight="1" x14ac:dyDescent="0.25">
      <c r="A4" s="17"/>
      <c r="B4" s="56" t="s">
        <v>1</v>
      </c>
      <c r="C4" s="56" t="s">
        <v>2</v>
      </c>
    </row>
    <row r="5" spans="1:3" ht="38.25" x14ac:dyDescent="0.25">
      <c r="A5" s="89" t="s">
        <v>3</v>
      </c>
      <c r="B5" s="29" t="s">
        <v>217</v>
      </c>
      <c r="C5" s="20">
        <v>305192.74913501734</v>
      </c>
    </row>
    <row r="6" spans="1:3" ht="22.5" customHeight="1" x14ac:dyDescent="0.25">
      <c r="A6" s="89"/>
      <c r="B6" s="29" t="s">
        <v>218</v>
      </c>
      <c r="C6" s="20">
        <v>1095050.2390918734</v>
      </c>
    </row>
    <row r="7" spans="1:3" ht="38.25" x14ac:dyDescent="0.25">
      <c r="A7" s="89"/>
      <c r="B7" s="29" t="s">
        <v>219</v>
      </c>
      <c r="C7" s="20">
        <v>2862.0000610351599</v>
      </c>
    </row>
    <row r="8" spans="1:3" ht="25.5" x14ac:dyDescent="0.25">
      <c r="A8" s="89"/>
      <c r="B8" s="51" t="s">
        <v>220</v>
      </c>
      <c r="C8" s="52">
        <v>2851985.2692642217</v>
      </c>
    </row>
    <row r="9" spans="1:3" ht="22.5" customHeight="1" x14ac:dyDescent="0.25">
      <c r="A9" s="89"/>
      <c r="B9" s="53" t="s">
        <v>4</v>
      </c>
      <c r="C9" s="54">
        <f>SUM(C5:C8)</f>
        <v>4255090.2575521478</v>
      </c>
    </row>
    <row r="10" spans="1:3" ht="25.5" x14ac:dyDescent="0.25">
      <c r="A10" s="89" t="s">
        <v>33</v>
      </c>
      <c r="B10" s="29" t="s">
        <v>221</v>
      </c>
      <c r="C10" s="20">
        <v>538786.70932579041</v>
      </c>
    </row>
    <row r="11" spans="1:3" ht="25.5" x14ac:dyDescent="0.25">
      <c r="A11" s="89"/>
      <c r="B11" s="51" t="s">
        <v>222</v>
      </c>
      <c r="C11" s="52">
        <v>9133.6600036621094</v>
      </c>
    </row>
    <row r="12" spans="1:3" ht="22.5" customHeight="1" x14ac:dyDescent="0.25">
      <c r="A12" s="89"/>
      <c r="B12" s="53" t="s">
        <v>45</v>
      </c>
      <c r="C12" s="54">
        <f>SUM(C10:C11)</f>
        <v>547920.36932945251</v>
      </c>
    </row>
    <row r="13" spans="1:3" ht="22.5" customHeight="1" x14ac:dyDescent="0.25">
      <c r="A13" s="19"/>
      <c r="B13" s="55" t="s">
        <v>7</v>
      </c>
      <c r="C13" s="54">
        <f>+C9+C12</f>
        <v>4803010.6268816004</v>
      </c>
    </row>
    <row r="15" spans="1:3" x14ac:dyDescent="0.25">
      <c r="C15" s="32"/>
    </row>
    <row r="18" spans="3:3" x14ac:dyDescent="0.25">
      <c r="C18" s="32"/>
    </row>
  </sheetData>
  <sheetProtection algorithmName="SHA-512" hashValue="qU/iRYN4SGcwi0sYFP8U/ZKX4O5dLtGbCQJgio+P4I688P96Akj6db2WN+1uKj3OM/TeqxIKWLaE0u+C5D+w9g==" saltValue="HnA6VNw3xRQBTEplWTraWg==" spinCount="100000" sheet="1" objects="1" scenarios="1"/>
  <mergeCells count="4">
    <mergeCell ref="A2:C2"/>
    <mergeCell ref="B3:C3"/>
    <mergeCell ref="A5:A9"/>
    <mergeCell ref="A10:A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7"/>
  <sheetViews>
    <sheetView workbookViewId="0"/>
  </sheetViews>
  <sheetFormatPr defaultRowHeight="15" x14ac:dyDescent="0.25"/>
  <cols>
    <col min="1" max="1" width="6.7109375" style="11" customWidth="1"/>
    <col min="2" max="2" width="90.7109375" style="11" customWidth="1"/>
    <col min="3" max="3" width="20.7109375" style="11" customWidth="1"/>
  </cols>
  <sheetData>
    <row r="1" spans="1:3" ht="17.25" customHeight="1" x14ac:dyDescent="0.25"/>
    <row r="2" spans="1:3" ht="17.25" customHeight="1" x14ac:dyDescent="0.25">
      <c r="A2" s="86" t="s">
        <v>49</v>
      </c>
      <c r="B2" s="86"/>
      <c r="C2" s="86"/>
    </row>
    <row r="3" spans="1:3" ht="17.25" customHeight="1" x14ac:dyDescent="0.25">
      <c r="A3" s="17"/>
      <c r="B3" s="90" t="s">
        <v>8</v>
      </c>
      <c r="C3" s="90"/>
    </row>
    <row r="4" spans="1:3" ht="21.75" customHeight="1" x14ac:dyDescent="0.25">
      <c r="A4" s="17"/>
      <c r="B4" s="41" t="s">
        <v>1</v>
      </c>
      <c r="C4" s="50" t="s">
        <v>2</v>
      </c>
    </row>
    <row r="5" spans="1:3" ht="22.5" customHeight="1" x14ac:dyDescent="0.25">
      <c r="A5" s="92" t="s">
        <v>9</v>
      </c>
      <c r="B5" s="28" t="s">
        <v>223</v>
      </c>
      <c r="C5" s="20">
        <v>10737175.279999997</v>
      </c>
    </row>
    <row r="6" spans="1:3" ht="22.5" customHeight="1" x14ac:dyDescent="0.25">
      <c r="A6" s="92"/>
      <c r="B6" s="28" t="s">
        <v>224</v>
      </c>
      <c r="C6" s="20">
        <v>30263868.560000017</v>
      </c>
    </row>
    <row r="7" spans="1:3" ht="22.5" customHeight="1" x14ac:dyDescent="0.25">
      <c r="A7" s="92"/>
      <c r="B7" s="28" t="s">
        <v>225</v>
      </c>
      <c r="C7" s="20">
        <v>45764580.619999997</v>
      </c>
    </row>
    <row r="8" spans="1:3" ht="22.5" customHeight="1" x14ac:dyDescent="0.25">
      <c r="A8" s="92"/>
      <c r="B8" s="28" t="s">
        <v>226</v>
      </c>
      <c r="C8" s="20">
        <v>6566108.189999993</v>
      </c>
    </row>
    <row r="9" spans="1:3" ht="22.5" customHeight="1" x14ac:dyDescent="0.25">
      <c r="A9" s="92"/>
      <c r="B9" s="28" t="s">
        <v>227</v>
      </c>
      <c r="C9" s="20">
        <v>36167.910000000003</v>
      </c>
    </row>
    <row r="10" spans="1:3" ht="22.5" customHeight="1" x14ac:dyDescent="0.25">
      <c r="A10" s="92"/>
      <c r="B10" s="28" t="s">
        <v>228</v>
      </c>
      <c r="C10" s="20">
        <v>1556836.67</v>
      </c>
    </row>
    <row r="11" spans="1:3" ht="38.25" x14ac:dyDescent="0.25">
      <c r="A11" s="92"/>
      <c r="B11" s="28" t="s">
        <v>229</v>
      </c>
      <c r="C11" s="20">
        <v>13411296.150000004</v>
      </c>
    </row>
    <row r="12" spans="1:3" ht="21.75" customHeight="1" x14ac:dyDescent="0.25">
      <c r="A12" s="93"/>
      <c r="B12" s="47" t="s">
        <v>10</v>
      </c>
      <c r="C12" s="48">
        <f>SUM(C5:C11)</f>
        <v>108336033.38000001</v>
      </c>
    </row>
    <row r="13" spans="1:3" ht="21.75" customHeight="1" x14ac:dyDescent="0.25">
      <c r="A13" s="19"/>
      <c r="B13" s="49" t="s">
        <v>7</v>
      </c>
      <c r="C13" s="48">
        <f>+C12</f>
        <v>108336033.38000001</v>
      </c>
    </row>
    <row r="15" spans="1:3" x14ac:dyDescent="0.25">
      <c r="C15" s="37"/>
    </row>
    <row r="16" spans="1:3" x14ac:dyDescent="0.25">
      <c r="C16" s="16"/>
    </row>
    <row r="17" spans="3:3" x14ac:dyDescent="0.25">
      <c r="C17" s="31"/>
    </row>
  </sheetData>
  <sheetProtection algorithmName="SHA-512" hashValue="uKFBzEVNKcLkJSM3vhjnAvLXS6d8BhJKCcJJpcoB2s2bPyZYcDEbWpMNJTJ61McGfRESqgDPOngq1ur2Ss38LA==" saltValue="L/T9ixQKYcBLo+lI6Y4Pig==" spinCount="100000" sheet="1" objects="1" scenarios="1"/>
  <mergeCells count="3">
    <mergeCell ref="A2:C2"/>
    <mergeCell ref="B3:C3"/>
    <mergeCell ref="A5:A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50"/>
  <sheetViews>
    <sheetView workbookViewId="0"/>
  </sheetViews>
  <sheetFormatPr defaultRowHeight="15" x14ac:dyDescent="0.25"/>
  <cols>
    <col min="1" max="1" width="6.7109375" style="11" customWidth="1"/>
    <col min="2" max="2" width="90.7109375" style="11" customWidth="1"/>
    <col min="3" max="3" width="20.7109375" style="11" customWidth="1"/>
    <col min="4" max="4" width="12" bestFit="1" customWidth="1"/>
  </cols>
  <sheetData>
    <row r="1" spans="1:3" ht="16.5" customHeight="1" x14ac:dyDescent="0.25"/>
    <row r="2" spans="1:3" ht="16.5" customHeight="1" x14ac:dyDescent="0.25">
      <c r="A2" s="86" t="s">
        <v>49</v>
      </c>
      <c r="B2" s="86"/>
      <c r="C2" s="86"/>
    </row>
    <row r="3" spans="1:3" ht="16.5" customHeight="1" x14ac:dyDescent="0.25">
      <c r="A3" s="17"/>
      <c r="B3" s="90" t="s">
        <v>0</v>
      </c>
      <c r="C3" s="90"/>
    </row>
    <row r="4" spans="1:3" ht="24" customHeight="1" x14ac:dyDescent="0.25">
      <c r="A4" s="17"/>
      <c r="B4" s="38" t="s">
        <v>1</v>
      </c>
      <c r="C4" s="41" t="s">
        <v>2</v>
      </c>
    </row>
    <row r="5" spans="1:3" ht="23.25" customHeight="1" x14ac:dyDescent="0.25">
      <c r="A5" s="94" t="s">
        <v>5</v>
      </c>
      <c r="B5" s="39" t="s">
        <v>230</v>
      </c>
      <c r="C5" s="21">
        <v>1806212.3261935001</v>
      </c>
    </row>
    <row r="6" spans="1:3" ht="23.25" customHeight="1" x14ac:dyDescent="0.25">
      <c r="A6" s="95"/>
      <c r="B6" s="39" t="s">
        <v>231</v>
      </c>
      <c r="C6" s="21">
        <v>6794097.452243601</v>
      </c>
    </row>
    <row r="7" spans="1:3" ht="23.25" customHeight="1" x14ac:dyDescent="0.25">
      <c r="A7" s="95"/>
      <c r="B7" s="39" t="s">
        <v>232</v>
      </c>
      <c r="C7" s="21">
        <v>277475.06562079996</v>
      </c>
    </row>
    <row r="8" spans="1:3" ht="23.25" customHeight="1" x14ac:dyDescent="0.25">
      <c r="A8" s="95"/>
      <c r="B8" s="39" t="s">
        <v>233</v>
      </c>
      <c r="C8" s="21">
        <v>1272803.9925279997</v>
      </c>
    </row>
    <row r="9" spans="1:3" ht="23.25" customHeight="1" x14ac:dyDescent="0.25">
      <c r="A9" s="95"/>
      <c r="B9" s="39" t="s">
        <v>234</v>
      </c>
      <c r="C9" s="21">
        <v>557842.45568749995</v>
      </c>
    </row>
    <row r="10" spans="1:3" ht="23.25" customHeight="1" x14ac:dyDescent="0.25">
      <c r="A10" s="95"/>
      <c r="B10" s="39" t="s">
        <v>235</v>
      </c>
      <c r="C10" s="21">
        <v>10302354.278510101</v>
      </c>
    </row>
    <row r="11" spans="1:3" ht="23.25" customHeight="1" x14ac:dyDescent="0.25">
      <c r="A11" s="95"/>
      <c r="B11" s="39" t="s">
        <v>236</v>
      </c>
      <c r="C11" s="21">
        <v>8159513.0260631181</v>
      </c>
    </row>
    <row r="12" spans="1:3" ht="23.25" customHeight="1" x14ac:dyDescent="0.25">
      <c r="A12" s="95"/>
      <c r="B12" s="39" t="s">
        <v>237</v>
      </c>
      <c r="C12" s="21">
        <v>6337121.9306704961</v>
      </c>
    </row>
    <row r="13" spans="1:3" ht="23.25" customHeight="1" x14ac:dyDescent="0.25">
      <c r="A13" s="95"/>
      <c r="B13" s="39" t="s">
        <v>238</v>
      </c>
      <c r="C13" s="21">
        <v>10365.14595</v>
      </c>
    </row>
    <row r="14" spans="1:3" ht="23.25" customHeight="1" x14ac:dyDescent="0.25">
      <c r="A14" s="95"/>
      <c r="B14" s="39" t="s">
        <v>239</v>
      </c>
      <c r="C14" s="21">
        <v>2063991.8785352004</v>
      </c>
    </row>
    <row r="15" spans="1:3" ht="23.25" customHeight="1" x14ac:dyDescent="0.25">
      <c r="A15" s="95"/>
      <c r="B15" s="39" t="s">
        <v>240</v>
      </c>
      <c r="C15" s="21">
        <v>494687.04339180014</v>
      </c>
    </row>
    <row r="16" spans="1:3" ht="23.25" customHeight="1" x14ac:dyDescent="0.25">
      <c r="A16" s="95"/>
      <c r="B16" s="39" t="s">
        <v>241</v>
      </c>
      <c r="C16" s="21">
        <v>650575.56078529998</v>
      </c>
    </row>
    <row r="17" spans="1:3" ht="23.25" customHeight="1" x14ac:dyDescent="0.25">
      <c r="A17" s="95"/>
      <c r="B17" s="39" t="s">
        <v>242</v>
      </c>
      <c r="C17" s="21">
        <v>605538.19931080029</v>
      </c>
    </row>
    <row r="18" spans="1:3" ht="23.25" customHeight="1" x14ac:dyDescent="0.25">
      <c r="A18" s="95"/>
      <c r="B18" s="39" t="s">
        <v>243</v>
      </c>
      <c r="C18" s="21">
        <v>36380.088070199999</v>
      </c>
    </row>
    <row r="19" spans="1:3" ht="23.25" customHeight="1" x14ac:dyDescent="0.25">
      <c r="A19" s="95"/>
      <c r="B19" s="39" t="s">
        <v>244</v>
      </c>
      <c r="C19" s="21">
        <v>3543188.4349730024</v>
      </c>
    </row>
    <row r="20" spans="1:3" ht="23.25" customHeight="1" x14ac:dyDescent="0.25">
      <c r="A20" s="95"/>
      <c r="B20" s="39" t="s">
        <v>245</v>
      </c>
      <c r="C20" s="21">
        <v>932861.34737289988</v>
      </c>
    </row>
    <row r="21" spans="1:3" ht="23.25" customHeight="1" x14ac:dyDescent="0.25">
      <c r="A21" s="95"/>
      <c r="B21" s="39" t="s">
        <v>246</v>
      </c>
      <c r="C21" s="21">
        <v>21603.4358852</v>
      </c>
    </row>
    <row r="22" spans="1:3" ht="23.25" customHeight="1" x14ac:dyDescent="0.25">
      <c r="A22" s="95"/>
      <c r="B22" s="39" t="s">
        <v>247</v>
      </c>
      <c r="C22" s="21">
        <v>240992.38699859995</v>
      </c>
    </row>
    <row r="23" spans="1:3" ht="23.25" customHeight="1" x14ac:dyDescent="0.25">
      <c r="A23" s="95"/>
      <c r="B23" s="39" t="s">
        <v>248</v>
      </c>
      <c r="C23" s="21">
        <v>476796.62686999998</v>
      </c>
    </row>
    <row r="24" spans="1:3" ht="23.25" customHeight="1" x14ac:dyDescent="0.25">
      <c r="A24" s="95"/>
      <c r="B24" s="39" t="s">
        <v>249</v>
      </c>
      <c r="C24" s="21">
        <v>35329.970400000006</v>
      </c>
    </row>
    <row r="25" spans="1:3" ht="23.25" customHeight="1" x14ac:dyDescent="0.25">
      <c r="A25" s="95"/>
      <c r="B25" s="39" t="s">
        <v>250</v>
      </c>
      <c r="C25" s="21">
        <v>3257.7623999999996</v>
      </c>
    </row>
    <row r="26" spans="1:3" ht="23.25" customHeight="1" x14ac:dyDescent="0.25">
      <c r="A26" s="95"/>
      <c r="B26" s="39" t="s">
        <v>251</v>
      </c>
      <c r="C26" s="21">
        <v>93172.238805500019</v>
      </c>
    </row>
    <row r="27" spans="1:3" ht="23.25" customHeight="1" x14ac:dyDescent="0.25">
      <c r="A27" s="95"/>
      <c r="B27" s="39" t="s">
        <v>252</v>
      </c>
      <c r="C27" s="21">
        <v>2230676.6463943003</v>
      </c>
    </row>
    <row r="28" spans="1:3" ht="23.25" customHeight="1" x14ac:dyDescent="0.25">
      <c r="A28" s="95"/>
      <c r="B28" s="39" t="s">
        <v>253</v>
      </c>
      <c r="C28" s="21">
        <v>198793.17360500002</v>
      </c>
    </row>
    <row r="29" spans="1:3" ht="23.25" customHeight="1" x14ac:dyDescent="0.25">
      <c r="A29" s="95"/>
      <c r="B29" s="39" t="s">
        <v>254</v>
      </c>
      <c r="C29" s="21">
        <v>147329.95468699993</v>
      </c>
    </row>
    <row r="30" spans="1:3" ht="23.25" customHeight="1" x14ac:dyDescent="0.25">
      <c r="A30" s="95"/>
      <c r="B30" s="39" t="s">
        <v>255</v>
      </c>
      <c r="C30" s="21">
        <v>485588.14715530007</v>
      </c>
    </row>
    <row r="31" spans="1:3" ht="23.25" customHeight="1" x14ac:dyDescent="0.25">
      <c r="A31" s="95"/>
      <c r="B31" s="39" t="s">
        <v>256</v>
      </c>
      <c r="C31" s="21">
        <v>789586.80839299981</v>
      </c>
    </row>
    <row r="32" spans="1:3" ht="24" customHeight="1" x14ac:dyDescent="0.25">
      <c r="A32" s="95"/>
      <c r="B32" s="40" t="s">
        <v>39</v>
      </c>
      <c r="C32" s="42">
        <f>SUM(C5:C31)</f>
        <v>48568135.377500221</v>
      </c>
    </row>
    <row r="33" spans="1:3" ht="23.25" customHeight="1" x14ac:dyDescent="0.25">
      <c r="A33" s="94" t="s">
        <v>6</v>
      </c>
      <c r="B33" s="39" t="s">
        <v>257</v>
      </c>
      <c r="C33" s="21">
        <v>400346.24716019991</v>
      </c>
    </row>
    <row r="34" spans="1:3" ht="23.25" customHeight="1" x14ac:dyDescent="0.25">
      <c r="A34" s="95"/>
      <c r="B34" s="39" t="s">
        <v>258</v>
      </c>
      <c r="C34" s="21">
        <v>59284.59812599999</v>
      </c>
    </row>
    <row r="35" spans="1:3" ht="23.25" customHeight="1" x14ac:dyDescent="0.25">
      <c r="A35" s="95"/>
      <c r="B35" s="39" t="s">
        <v>259</v>
      </c>
      <c r="C35" s="21">
        <v>1628585.1951865996</v>
      </c>
    </row>
    <row r="36" spans="1:3" ht="23.25" customHeight="1" x14ac:dyDescent="0.25">
      <c r="A36" s="95"/>
      <c r="B36" s="39" t="s">
        <v>260</v>
      </c>
      <c r="C36" s="21">
        <v>5611.9458199999999</v>
      </c>
    </row>
    <row r="37" spans="1:3" ht="23.25" customHeight="1" x14ac:dyDescent="0.25">
      <c r="A37" s="95"/>
      <c r="B37" s="39" t="s">
        <v>261</v>
      </c>
      <c r="C37" s="21">
        <v>333877.22789799992</v>
      </c>
    </row>
    <row r="38" spans="1:3" ht="23.25" customHeight="1" x14ac:dyDescent="0.25">
      <c r="A38" s="95"/>
      <c r="B38" s="39" t="s">
        <v>262</v>
      </c>
      <c r="C38" s="21">
        <v>13725.944099999999</v>
      </c>
    </row>
    <row r="39" spans="1:3" ht="23.25" customHeight="1" x14ac:dyDescent="0.25">
      <c r="A39" s="95"/>
      <c r="B39" s="39" t="s">
        <v>263</v>
      </c>
      <c r="C39" s="21">
        <v>270932.29204319994</v>
      </c>
    </row>
    <row r="40" spans="1:3" ht="23.25" customHeight="1" x14ac:dyDescent="0.25">
      <c r="A40" s="95"/>
      <c r="B40" s="39" t="s">
        <v>264</v>
      </c>
      <c r="C40" s="21">
        <v>500802.94715700002</v>
      </c>
    </row>
    <row r="41" spans="1:3" ht="23.25" customHeight="1" x14ac:dyDescent="0.25">
      <c r="A41" s="95"/>
      <c r="B41" s="39" t="s">
        <v>265</v>
      </c>
      <c r="C41" s="21">
        <v>27190.360294799997</v>
      </c>
    </row>
    <row r="42" spans="1:3" ht="23.25" customHeight="1" x14ac:dyDescent="0.25">
      <c r="A42" s="95"/>
      <c r="B42" s="39" t="s">
        <v>266</v>
      </c>
      <c r="C42" s="21">
        <v>353052.75572599994</v>
      </c>
    </row>
    <row r="43" spans="1:3" ht="23.25" customHeight="1" x14ac:dyDescent="0.25">
      <c r="A43" s="95"/>
      <c r="B43" s="39" t="s">
        <v>267</v>
      </c>
      <c r="C43" s="21">
        <v>54538.534966499996</v>
      </c>
    </row>
    <row r="44" spans="1:3" ht="23.25" customHeight="1" x14ac:dyDescent="0.25">
      <c r="A44" s="95"/>
      <c r="B44" s="39" t="s">
        <v>268</v>
      </c>
      <c r="C44" s="21">
        <v>61958.554801999999</v>
      </c>
    </row>
    <row r="45" spans="1:3" ht="23.25" customHeight="1" x14ac:dyDescent="0.25">
      <c r="A45" s="95"/>
      <c r="B45" s="39" t="s">
        <v>269</v>
      </c>
      <c r="C45" s="21">
        <v>570869.75511650008</v>
      </c>
    </row>
    <row r="46" spans="1:3" ht="23.25" customHeight="1" x14ac:dyDescent="0.25">
      <c r="A46" s="96"/>
      <c r="B46" s="39" t="s">
        <v>270</v>
      </c>
      <c r="C46" s="21">
        <v>77024.318318000005</v>
      </c>
    </row>
    <row r="47" spans="1:3" ht="24" customHeight="1" x14ac:dyDescent="0.25">
      <c r="A47" s="19"/>
      <c r="B47" s="45" t="s">
        <v>47</v>
      </c>
      <c r="C47" s="43">
        <f>SUM(C33:C46)</f>
        <v>4357800.6767147994</v>
      </c>
    </row>
    <row r="48" spans="1:3" ht="24" customHeight="1" x14ac:dyDescent="0.25">
      <c r="A48" s="19"/>
      <c r="B48" s="46" t="s">
        <v>7</v>
      </c>
      <c r="C48" s="44">
        <f>+C47+C32</f>
        <v>52925936.054215021</v>
      </c>
    </row>
    <row r="50" spans="3:3" x14ac:dyDescent="0.25">
      <c r="C50" s="30"/>
    </row>
  </sheetData>
  <sheetProtection algorithmName="SHA-512" hashValue="whzRaxXlaxp72n2tCIlqWqGly9TXkPM14+F9nmJM4FvWIxq+mIpz+1g5lLirNFzmumtrvPFJCEP2YSqv/i5ALg==" saltValue="ifk6CkmjP92jaxQfk5Ko1w==" spinCount="100000" sheet="1" objects="1" scenarios="1"/>
  <mergeCells count="4">
    <mergeCell ref="A2:C2"/>
    <mergeCell ref="B3:C3"/>
    <mergeCell ref="A5:A32"/>
    <mergeCell ref="A33:A4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91CCFC78279E7B4482A71491C057F62F" ma:contentTypeVersion="4" ma:contentTypeDescription="" ma:contentTypeScope="" ma:versionID="5d5642dd5c108037675bf5187d12f95e">
  <xsd:schema xmlns:xsd="http://www.w3.org/2001/XMLSchema" xmlns:xs="http://www.w3.org/2001/XMLSchema" xmlns:p="http://schemas.microsoft.com/office/2006/metadata/properties" xmlns:ns1="http://schemas.microsoft.com/sharepoint/v3" xmlns:ns2="e43436c6-5877-45c6-9011-37768d249360" xmlns:ns3="838b1f35-21c8-4d51-9b19-05ddba14ab3b" targetNamespace="http://schemas.microsoft.com/office/2006/metadata/properties" ma:root="true" ma:fieldsID="b9a3fe7b84068ec72f2215b376fbce7d" ns1:_="" ns2:_="" ns3:_="">
    <xsd:import namespace="http://schemas.microsoft.com/sharepoint/v3"/>
    <xsd:import namespace="e43436c6-5877-45c6-9011-37768d249360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description="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436c6-5877-45c6-9011-37768d249360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a0dbb8a-b5da-4b04-a598-5ef4e40b853a}" ma:internalName="Postings0" ma:showField="Title" ma:web="dde2c9f8-ab19-4c0e-91d9-b16852cb55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MSClassification xmlns="e43436c6-5877-45c6-9011-37768d249360" xsi:nil="true"/>
    <NOrdem xmlns="e43436c6-5877-45c6-9011-37768d249360" xsi:nil="true"/>
    <Year xmlns="838b1f35-21c8-4d51-9b19-05ddba14ab3b" xsi:nil="true"/>
    <Postings xmlns="e43436c6-5877-45c6-9011-37768d249360"/>
    <CMSPostingGuid xmlns="e43436c6-5877-45c6-9011-37768d249360" xsi:nil="true"/>
    <CMSURL xmlns="e43436c6-5877-45c6-9011-37768d249360" xsi:nil="true"/>
    <RoutingRuleDescription xmlns="http://schemas.microsoft.com/sharepoint/v3" xsi:nil="true"/>
    <ReferenciaUnica xmlns="e43436c6-5877-45c6-9011-37768d249360" xsi:nil="true"/>
  </documentManagement>
</p:properties>
</file>

<file path=customXml/itemProps1.xml><?xml version="1.0" encoding="utf-8"?>
<ds:datastoreItem xmlns:ds="http://schemas.openxmlformats.org/officeDocument/2006/customXml" ds:itemID="{C447099A-AE82-4B4D-81FF-5F56361DDE6E}"/>
</file>

<file path=customXml/itemProps2.xml><?xml version="1.0" encoding="utf-8"?>
<ds:datastoreItem xmlns:ds="http://schemas.openxmlformats.org/officeDocument/2006/customXml" ds:itemID="{230DD7E9-89F9-4145-AA76-16DC1E94C6D3}"/>
</file>

<file path=customXml/itemProps3.xml><?xml version="1.0" encoding="utf-8"?>
<ds:datastoreItem xmlns:ds="http://schemas.openxmlformats.org/officeDocument/2006/customXml" ds:itemID="{54873333-DE43-4816-AAA5-B0E9CD50D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2</vt:i4>
      </vt:variant>
    </vt:vector>
  </HeadingPairs>
  <TitlesOfParts>
    <vt:vector size="11" baseType="lpstr">
      <vt:lpstr>Indice</vt:lpstr>
      <vt:lpstr>Agregado por Beneficio IEC</vt:lpstr>
      <vt:lpstr>Agregado por Beneficio ISV</vt:lpstr>
      <vt:lpstr>Agregado por Beneficio IRC</vt:lpstr>
      <vt:lpstr>Agregado por Beneficio IMT</vt:lpstr>
      <vt:lpstr>Agregado por Beneficio IS</vt:lpstr>
      <vt:lpstr>Agregado por Beneficio IUC</vt:lpstr>
      <vt:lpstr>Agregado por Beneficio IVA</vt:lpstr>
      <vt:lpstr>Agregado por Beneficio IMI</vt:lpstr>
      <vt:lpstr>'Agregado por Beneficio IEC'!Área_de_Impressão</vt:lpstr>
      <vt:lpstr>Indice!Área_de_Impressão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2022 - Valores agregados por tipo de imposto</dc:title>
  <dc:creator>AT - Autoridade Tributária e Aduaneira</dc:creator>
  <cp:keywords>BF</cp:keywords>
  <cp:lastModifiedBy>Rute Conceicao Martins</cp:lastModifiedBy>
  <cp:lastPrinted>2020-09-27T19:28:49Z</cp:lastPrinted>
  <dcterms:created xsi:type="dcterms:W3CDTF">2019-08-23T11:26:10Z</dcterms:created>
  <dcterms:modified xsi:type="dcterms:W3CDTF">2023-09-29T09:01:24Z</dcterms:modified>
  <cp:category>Benefícios Fiscais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0x010100EFDC2DF519FC4D8BB117FC66ED8C73E90091CCFC78279E7B4482A71491C057F62F</vt:lpwstr>
  </property>
</Properties>
</file>