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aulo Pereira\1.DSIRS\2025_IRS\10.Tabelas_RF_IRS_2025\RAM\"/>
    </mc:Choice>
  </mc:AlternateContent>
  <bookViews>
    <workbookView xWindow="-120" yWindow="-120" windowWidth="29040" windowHeight="15720"/>
  </bookViews>
  <sheets>
    <sheet name="Categoria A" sheetId="1" r:id="rId1"/>
    <sheet name="Categoria H" sheetId="2" r:id="rId2"/>
  </sheets>
  <definedNames>
    <definedName name="Filhos_Casados">#REF!</definedName>
    <definedName name="Filhos_Solteiros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2" l="1"/>
  <c r="G9" i="2"/>
  <c r="F51" i="1"/>
  <c r="F30" i="1" l="1"/>
  <c r="F9" i="1"/>
  <c r="O9" i="1" s="1"/>
  <c r="O31" i="2"/>
  <c r="O68" i="2"/>
  <c r="O69" i="2"/>
  <c r="O70" i="2"/>
  <c r="O71" i="2"/>
  <c r="O67" i="2"/>
  <c r="O33" i="2"/>
  <c r="O34" i="2"/>
  <c r="O35" i="2"/>
  <c r="O36" i="2"/>
  <c r="O37" i="2"/>
  <c r="O38" i="2"/>
  <c r="O32" i="2"/>
  <c r="O30" i="2"/>
  <c r="O12" i="2"/>
  <c r="O13" i="2"/>
  <c r="O14" i="2"/>
  <c r="O15" i="2"/>
  <c r="O16" i="2"/>
  <c r="O17" i="2"/>
  <c r="O18" i="2"/>
  <c r="O11" i="2"/>
  <c r="O10" i="2"/>
  <c r="O9" i="2"/>
  <c r="O124" i="1"/>
  <c r="O125" i="1"/>
  <c r="O126" i="1"/>
  <c r="O123" i="1"/>
  <c r="O111" i="1"/>
  <c r="O110" i="1"/>
  <c r="O109" i="1"/>
  <c r="O108" i="1"/>
  <c r="O107" i="1"/>
  <c r="O106" i="1"/>
  <c r="O105" i="1"/>
  <c r="O93" i="1"/>
  <c r="O92" i="1"/>
  <c r="O91" i="1"/>
  <c r="O90" i="1"/>
  <c r="O89" i="1"/>
  <c r="O88" i="1"/>
  <c r="O74" i="1"/>
  <c r="O75" i="1"/>
  <c r="O76" i="1"/>
  <c r="O73" i="1"/>
  <c r="O72" i="1"/>
  <c r="O71" i="1"/>
  <c r="O51" i="1"/>
  <c r="O59" i="1"/>
  <c r="O58" i="1"/>
  <c r="O57" i="1"/>
  <c r="O56" i="1"/>
  <c r="O55" i="1"/>
  <c r="O54" i="1"/>
  <c r="O53" i="1"/>
  <c r="O52" i="1"/>
  <c r="O12" i="1"/>
  <c r="O13" i="1"/>
  <c r="O14" i="1"/>
  <c r="O15" i="1"/>
  <c r="O16" i="1"/>
  <c r="O17" i="1"/>
  <c r="O18" i="1"/>
  <c r="O11" i="1"/>
  <c r="O10" i="1"/>
  <c r="O8" i="1"/>
</calcChain>
</file>

<file path=xl/sharedStrings.xml><?xml version="1.0" encoding="utf-8"?>
<sst xmlns="http://schemas.openxmlformats.org/spreadsheetml/2006/main" count="237" uniqueCount="39">
  <si>
    <t>Remuneração mensal (€)</t>
  </si>
  <si>
    <t>Taxa marginal máxima</t>
  </si>
  <si>
    <t>Parcela a abater (€)</t>
  </si>
  <si>
    <t>Parcela adicional a abater por dependente (€)</t>
  </si>
  <si>
    <t>Taxa efetiva mensal de retenção no limite do escalão</t>
  </si>
  <si>
    <t>x (</t>
  </si>
  <si>
    <t>n.a.</t>
  </si>
  <si>
    <t>Fórmula: (Remuneração mensal x Taxa) - Parcela a abater - (Parcela adicional a abater x nº dependentes).</t>
  </si>
  <si>
    <t>- R )</t>
  </si>
  <si>
    <t>Fórmula a aplicar: Remuneração x Taxa - Parcela a abater - Parcela adicional a abater x nº dependentes.</t>
  </si>
  <si>
    <t>n.a</t>
  </si>
  <si>
    <t>Fórmula a aplicar: Remuneração x Taxa - Parcela a abater.</t>
  </si>
  <si>
    <t>Não casado sem dependentes ou casado 2 titulares</t>
  </si>
  <si>
    <t>Até</t>
  </si>
  <si>
    <t>x</t>
  </si>
  <si>
    <t>Superior a</t>
  </si>
  <si>
    <t>R = Remuneração mensal.</t>
  </si>
  <si>
    <t xml:space="preserve">x ( </t>
  </si>
  <si>
    <t>Tabela I - Trabalho dependente</t>
  </si>
  <si>
    <t>Tabela II - Trabalho dependente</t>
  </si>
  <si>
    <t>Não casado com um ou mais dependentes</t>
  </si>
  <si>
    <t>Tabela III - Trabalho dependente</t>
  </si>
  <si>
    <t>Casado, único titular</t>
  </si>
  <si>
    <t>Tabela IV - Trabalho dependente</t>
  </si>
  <si>
    <t>Não casado ou casado dois titulares sem dependentes - Pessoa com deficiência</t>
  </si>
  <si>
    <t>Não casado com um ou mais dependentes - Pessoa com deficiência</t>
  </si>
  <si>
    <t>Tabela V - Trabalho dependente</t>
  </si>
  <si>
    <t>Tabela VI - Trabalho dependente</t>
  </si>
  <si>
    <t>Casado dois titulares com um ou mais dependentes - Pessoa com deficiência</t>
  </si>
  <si>
    <t>Casado, único titular - Pessoa com deficiência</t>
  </si>
  <si>
    <t>Tabela VII - Trabalho dependente</t>
  </si>
  <si>
    <t>Tabela VIII - Pensões</t>
  </si>
  <si>
    <t xml:space="preserve">Não casado ou casado dois titulares </t>
  </si>
  <si>
    <t>Tabela IX - Pensões</t>
  </si>
  <si>
    <t>Tabela X - Pensões</t>
  </si>
  <si>
    <t>Não casado ou casado dois titulares - Pessoa com deficiência</t>
  </si>
  <si>
    <t>Tabela XI - Pensões</t>
  </si>
  <si>
    <t>Parcela adicional a abater por pessoa com deficiência das Forças Armadas (€)</t>
  </si>
  <si>
    <t>Tabelas de retenção na fonte para a região autónoma da Madeira - a partir de 1 de janeiro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</si>
</sst>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_ \€"/>
    <numFmt numFmtId="165" formatCode="#,##0_ \€"/>
    <numFmt numFmtId="166" formatCode="0.0%"/>
    <numFmt numFmtId="167" formatCode="#,##0.0"/>
    <numFmt numFmtId="168" formatCode="#,##0.000"/>
  </numFmts>
  <fonts count="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sz val="10"/>
      <name val="Arial"/>
      <family val="2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164" fontId="0" fillId="0" borderId="5" xfId="0" applyNumberFormat="1" applyBorder="1"/>
    <xf numFmtId="4" fontId="0" fillId="0" borderId="4" xfId="0" applyNumberFormat="1" applyBorder="1" applyAlignment="1">
      <alignment horizontal="right"/>
    </xf>
    <xf numFmtId="3" fontId="5" fillId="0" borderId="0" xfId="0" applyNumberFormat="1" applyFont="1"/>
    <xf numFmtId="10" fontId="0" fillId="0" borderId="6" xfId="0" applyNumberFormat="1" applyBorder="1" applyAlignment="1">
      <alignment horizontal="center"/>
    </xf>
    <xf numFmtId="165" fontId="0" fillId="0" borderId="0" xfId="0" quotePrefix="1" applyNumberFormat="1" applyAlignment="1">
      <alignment horizontal="center" vertical="center"/>
    </xf>
    <xf numFmtId="4" fontId="0" fillId="0" borderId="0" xfId="0" applyNumberFormat="1" applyAlignment="1">
      <alignment horizontal="left"/>
    </xf>
    <xf numFmtId="166" fontId="0" fillId="0" borderId="0" xfId="0" quotePrefix="1" applyNumberFormat="1" applyAlignment="1">
      <alignment horizontal="right"/>
    </xf>
    <xf numFmtId="165" fontId="0" fillId="0" borderId="0" xfId="0" applyNumberFormat="1"/>
    <xf numFmtId="165" fontId="0" fillId="0" borderId="0" xfId="0" applyNumberFormat="1" applyAlignment="1">
      <alignment horizontal="left"/>
    </xf>
    <xf numFmtId="165" fontId="0" fillId="0" borderId="4" xfId="0" applyNumberFormat="1" applyBorder="1" applyAlignment="1">
      <alignment horizontal="left"/>
    </xf>
    <xf numFmtId="166" fontId="2" fillId="0" borderId="4" xfId="0" applyNumberFormat="1" applyFon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66" fontId="0" fillId="0" borderId="0" xfId="0" quotePrefix="1" applyNumberFormat="1" applyAlignment="1">
      <alignment horizontal="left"/>
    </xf>
    <xf numFmtId="10" fontId="0" fillId="0" borderId="0" xfId="0" quotePrefix="1" applyNumberFormat="1" applyAlignment="1">
      <alignment horizontal="left"/>
    </xf>
    <xf numFmtId="167" fontId="0" fillId="0" borderId="0" xfId="0" quotePrefix="1" applyNumberFormat="1" applyAlignment="1">
      <alignment horizontal="center"/>
    </xf>
    <xf numFmtId="165" fontId="0" fillId="0" borderId="4" xfId="0" quotePrefix="1" applyNumberFormat="1" applyBorder="1"/>
    <xf numFmtId="165" fontId="0" fillId="0" borderId="0" xfId="0" quotePrefix="1" applyNumberFormat="1"/>
    <xf numFmtId="4" fontId="0" fillId="0" borderId="0" xfId="0" quotePrefix="1" applyNumberFormat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11" xfId="0" applyNumberFormat="1" applyBorder="1"/>
    <xf numFmtId="4" fontId="0" fillId="0" borderId="8" xfId="0" applyNumberFormat="1" applyBorder="1" applyAlignment="1">
      <alignment horizontal="right"/>
    </xf>
    <xf numFmtId="3" fontId="5" fillId="0" borderId="12" xfId="0" applyNumberFormat="1" applyFont="1" applyBorder="1"/>
    <xf numFmtId="10" fontId="0" fillId="0" borderId="8" xfId="0" applyNumberFormat="1" applyBorder="1" applyAlignment="1">
      <alignment horizontal="center"/>
    </xf>
    <xf numFmtId="166" fontId="0" fillId="0" borderId="12" xfId="0" quotePrefix="1" applyNumberFormat="1" applyBorder="1" applyAlignment="1">
      <alignment horizontal="left"/>
    </xf>
    <xf numFmtId="4" fontId="0" fillId="0" borderId="12" xfId="0" applyNumberFormat="1" applyBorder="1" applyAlignment="1">
      <alignment horizontal="left"/>
    </xf>
    <xf numFmtId="0" fontId="0" fillId="0" borderId="12" xfId="0" applyBorder="1" applyAlignment="1">
      <alignment horizontal="center"/>
    </xf>
    <xf numFmtId="164" fontId="0" fillId="0" borderId="12" xfId="0" applyNumberFormat="1" applyBorder="1"/>
    <xf numFmtId="165" fontId="0" fillId="0" borderId="12" xfId="0" applyNumberFormat="1" applyBorder="1" applyAlignment="1">
      <alignment horizontal="left"/>
    </xf>
    <xf numFmtId="165" fontId="0" fillId="0" borderId="8" xfId="0" applyNumberFormat="1" applyBorder="1" applyAlignment="1">
      <alignment horizontal="left"/>
    </xf>
    <xf numFmtId="166" fontId="2" fillId="0" borderId="8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168" fontId="0" fillId="0" borderId="0" xfId="0" quotePrefix="1" applyNumberFormat="1" applyAlignment="1">
      <alignment horizontal="center"/>
    </xf>
    <xf numFmtId="166" fontId="0" fillId="0" borderId="0" xfId="0" quotePrefix="1" applyNumberFormat="1"/>
    <xf numFmtId="0" fontId="3" fillId="0" borderId="13" xfId="0" applyFont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/>
    </xf>
    <xf numFmtId="10" fontId="0" fillId="0" borderId="4" xfId="0" quotePrefix="1" applyNumberFormat="1" applyBorder="1" applyAlignment="1">
      <alignment horizontal="center" vertical="center"/>
    </xf>
    <xf numFmtId="168" fontId="0" fillId="0" borderId="0" xfId="0" quotePrefix="1" applyNumberFormat="1" applyAlignment="1">
      <alignment horizontal="left"/>
    </xf>
    <xf numFmtId="4" fontId="0" fillId="0" borderId="7" xfId="0" applyNumberFormat="1" applyBorder="1" applyAlignment="1">
      <alignment horizontal="center"/>
    </xf>
    <xf numFmtId="10" fontId="0" fillId="0" borderId="4" xfId="0" applyNumberFormat="1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/>
    </xf>
    <xf numFmtId="166" fontId="2" fillId="0" borderId="10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166" fontId="0" fillId="0" borderId="4" xfId="0" quotePrefix="1" applyNumberFormat="1" applyBorder="1" applyAlignment="1">
      <alignment horizontal="center" vertical="center"/>
    </xf>
    <xf numFmtId="2" fontId="0" fillId="0" borderId="0" xfId="0" applyNumberFormat="1" applyAlignment="1">
      <alignment horizontal="left"/>
    </xf>
    <xf numFmtId="166" fontId="0" fillId="0" borderId="8" xfId="0" quotePrefix="1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left"/>
    </xf>
    <xf numFmtId="165" fontId="0" fillId="0" borderId="14" xfId="0" applyNumberForma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10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0" fontId="3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0" fontId="0" fillId="0" borderId="6" xfId="3" applyNumberFormat="1" applyFont="1" applyFill="1" applyBorder="1" applyAlignment="1">
      <alignment horizontal="center"/>
    </xf>
    <xf numFmtId="10" fontId="0" fillId="0" borderId="0" xfId="0" quotePrefix="1" applyNumberFormat="1" applyAlignment="1">
      <alignment horizontal="center" vertical="center"/>
    </xf>
    <xf numFmtId="4" fontId="0" fillId="0" borderId="4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10" fontId="0" fillId="0" borderId="4" xfId="3" applyNumberFormat="1" applyFont="1" applyFill="1" applyBorder="1" applyAlignment="1">
      <alignment horizontal="center"/>
    </xf>
    <xf numFmtId="167" fontId="0" fillId="0" borderId="0" xfId="0" quotePrefix="1" applyNumberFormat="1" applyAlignment="1">
      <alignment horizontal="right"/>
    </xf>
    <xf numFmtId="10" fontId="0" fillId="0" borderId="8" xfId="3" applyNumberFormat="1" applyFont="1" applyFill="1" applyBorder="1" applyAlignment="1">
      <alignment horizontal="center"/>
    </xf>
    <xf numFmtId="10" fontId="0" fillId="0" borderId="12" xfId="0" quotePrefix="1" applyNumberFormat="1" applyBorder="1" applyAlignment="1">
      <alignment horizontal="left"/>
    </xf>
    <xf numFmtId="4" fontId="0" fillId="0" borderId="8" xfId="0" applyNumberFormat="1" applyBorder="1" applyAlignment="1">
      <alignment horizontal="center"/>
    </xf>
    <xf numFmtId="10" fontId="0" fillId="0" borderId="0" xfId="0" quotePrefix="1" applyNumberFormat="1"/>
    <xf numFmtId="0" fontId="0" fillId="0" borderId="4" xfId="0" applyBorder="1" applyAlignment="1">
      <alignment horizontal="left"/>
    </xf>
    <xf numFmtId="2" fontId="0" fillId="0" borderId="0" xfId="0" quotePrefix="1" applyNumberForma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10" fontId="0" fillId="0" borderId="4" xfId="0" quotePrefix="1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10" fontId="0" fillId="0" borderId="8" xfId="0" quotePrefix="1" applyNumberFormat="1" applyBorder="1" applyAlignment="1">
      <alignment horizontal="center"/>
    </xf>
    <xf numFmtId="4" fontId="0" fillId="0" borderId="0" xfId="0" applyNumberFormat="1" applyAlignment="1">
      <alignment horizontal="right"/>
    </xf>
    <xf numFmtId="10" fontId="0" fillId="0" borderId="0" xfId="0" quotePrefix="1" applyNumberFormat="1" applyAlignment="1">
      <alignment horizontal="center"/>
    </xf>
    <xf numFmtId="166" fontId="2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10" fontId="0" fillId="2" borderId="0" xfId="0" quotePrefix="1" applyNumberFormat="1" applyFill="1" applyAlignment="1">
      <alignment horizontal="left"/>
    </xf>
    <xf numFmtId="4" fontId="0" fillId="2" borderId="4" xfId="0" applyNumberFormat="1" applyFill="1" applyBorder="1" applyAlignment="1">
      <alignment horizontal="right"/>
    </xf>
    <xf numFmtId="4" fontId="0" fillId="2" borderId="0" xfId="0" applyNumberFormat="1" applyFill="1" applyAlignment="1">
      <alignment horizontal="left"/>
    </xf>
    <xf numFmtId="4" fontId="0" fillId="2" borderId="12" xfId="0" applyNumberFormat="1" applyFill="1" applyBorder="1" applyAlignment="1">
      <alignment horizontal="left"/>
    </xf>
    <xf numFmtId="166" fontId="2" fillId="2" borderId="4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</cellXfs>
  <cellStyles count="4">
    <cellStyle name="Normal" xfId="0" builtinId="0"/>
    <cellStyle name="Normal 2" xfId="1"/>
    <cellStyle name="Percentagem" xfId="3" builtinId="5"/>
    <cellStyle name="Percentagem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0"/>
  <sheetViews>
    <sheetView showGridLines="0" tabSelected="1" zoomScale="130" zoomScaleNormal="130" workbookViewId="0">
      <selection activeCell="B1" sqref="B1:O1"/>
    </sheetView>
  </sheetViews>
  <sheetFormatPr defaultColWidth="8.875" defaultRowHeight="15"/>
  <cols>
    <col min="1" max="1" width="3" style="1" bestFit="1" customWidth="1"/>
    <col min="2" max="2" width="10.125" customWidth="1"/>
    <col min="3" max="3" width="12.625" customWidth="1"/>
    <col min="4" max="4" width="12.125" customWidth="1"/>
    <col min="5" max="5" width="1.375" customWidth="1"/>
    <col min="6" max="6" width="10" customWidth="1"/>
    <col min="7" max="7" width="1.875" customWidth="1"/>
    <col min="8" max="8" width="6" customWidth="1"/>
    <col min="9" max="9" width="3.375" bestFit="1" customWidth="1"/>
    <col min="10" max="10" width="9.75" bestFit="1" customWidth="1"/>
    <col min="11" max="11" width="5.375" bestFit="1" customWidth="1"/>
    <col min="12" max="12" width="15.625" customWidth="1"/>
    <col min="13" max="13" width="3.875" customWidth="1"/>
    <col min="14" max="14" width="2.375" customWidth="1"/>
    <col min="15" max="15" width="19.125" customWidth="1"/>
  </cols>
  <sheetData>
    <row r="1" spans="2:15">
      <c r="B1" s="103" t="s">
        <v>38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3" spans="2:15">
      <c r="B3" s="103" t="s">
        <v>18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2:15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2:15">
      <c r="B5" s="103" t="s">
        <v>12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2:15">
      <c r="D6" s="66"/>
      <c r="L6" s="1"/>
      <c r="M6" s="1"/>
      <c r="N6" s="1"/>
      <c r="O6" s="41"/>
    </row>
    <row r="7" spans="2:15" ht="115.15" customHeight="1">
      <c r="B7" s="67" t="s">
        <v>0</v>
      </c>
      <c r="C7" s="68"/>
      <c r="D7" s="69" t="s">
        <v>1</v>
      </c>
      <c r="E7" s="2"/>
      <c r="F7" s="44" t="s">
        <v>2</v>
      </c>
      <c r="G7" s="44"/>
      <c r="H7" s="44"/>
      <c r="I7" s="44"/>
      <c r="J7" s="44"/>
      <c r="K7" s="68"/>
      <c r="L7" s="70" t="s">
        <v>3</v>
      </c>
      <c r="M7" s="71"/>
      <c r="N7" s="5"/>
      <c r="O7" s="6" t="s">
        <v>4</v>
      </c>
    </row>
    <row r="8" spans="2:15">
      <c r="B8" s="7" t="s">
        <v>13</v>
      </c>
      <c r="C8" s="8">
        <v>915</v>
      </c>
      <c r="D8" s="72">
        <v>0</v>
      </c>
      <c r="E8" s="73">
        <v>0</v>
      </c>
      <c r="F8" s="12">
        <v>0</v>
      </c>
      <c r="G8" s="13"/>
      <c r="H8" s="14"/>
      <c r="I8" s="15"/>
      <c r="J8" s="15"/>
      <c r="K8" s="16"/>
      <c r="L8" s="74">
        <v>0</v>
      </c>
      <c r="M8" s="75"/>
      <c r="N8" s="5"/>
      <c r="O8" s="17">
        <f>(C8*D8-F8)/C8</f>
        <v>0</v>
      </c>
    </row>
    <row r="9" spans="2:15">
      <c r="B9" s="7" t="s">
        <v>13</v>
      </c>
      <c r="C9" s="8">
        <v>949</v>
      </c>
      <c r="D9" s="76">
        <v>9.2799999999999994E-2</v>
      </c>
      <c r="E9" s="20">
        <v>9.2799999999999994E-2</v>
      </c>
      <c r="F9" s="93">
        <f>D9</f>
        <v>9.2799999999999994E-2</v>
      </c>
      <c r="G9" s="15" t="s">
        <v>14</v>
      </c>
      <c r="H9" s="24">
        <v>2.6</v>
      </c>
      <c r="I9" s="77" t="s">
        <v>5</v>
      </c>
      <c r="J9" s="24">
        <v>1176.97</v>
      </c>
      <c r="K9" s="22" t="s">
        <v>8</v>
      </c>
      <c r="L9" s="74">
        <v>21.43</v>
      </c>
      <c r="M9" s="75"/>
      <c r="N9" s="5"/>
      <c r="O9" s="17">
        <f>ROUND((C9*D9-F9*H9*(J9-C9))/C9,3)</f>
        <v>3.5000000000000003E-2</v>
      </c>
    </row>
    <row r="10" spans="2:15">
      <c r="B10" s="7" t="s">
        <v>13</v>
      </c>
      <c r="C10" s="8">
        <v>1015</v>
      </c>
      <c r="D10" s="76">
        <v>0.126</v>
      </c>
      <c r="E10" s="20">
        <v>0.126</v>
      </c>
      <c r="F10" s="93">
        <v>0.126</v>
      </c>
      <c r="G10" s="15" t="s">
        <v>14</v>
      </c>
      <c r="H10" s="24">
        <v>1.35</v>
      </c>
      <c r="I10" s="13" t="s">
        <v>5</v>
      </c>
      <c r="J10" s="24">
        <v>1457.56</v>
      </c>
      <c r="K10" s="22" t="s">
        <v>8</v>
      </c>
      <c r="L10" s="74">
        <v>21.43</v>
      </c>
      <c r="M10" s="75"/>
      <c r="N10" s="25"/>
      <c r="O10" s="17">
        <f t="shared" ref="O10" si="0">ROUND((C10*D10-F10*H10*(J10-C10))/C10,3)</f>
        <v>5.1999999999999998E-2</v>
      </c>
    </row>
    <row r="11" spans="2:15">
      <c r="B11" s="7" t="s">
        <v>13</v>
      </c>
      <c r="C11" s="8">
        <v>1125</v>
      </c>
      <c r="D11" s="76">
        <v>0.126</v>
      </c>
      <c r="E11" s="20">
        <v>0.126</v>
      </c>
      <c r="F11" s="12">
        <v>75.31</v>
      </c>
      <c r="G11" s="26"/>
      <c r="H11" s="27"/>
      <c r="I11" s="15"/>
      <c r="J11" s="15"/>
      <c r="K11" s="16"/>
      <c r="L11" s="74">
        <v>21.43</v>
      </c>
      <c r="M11" s="75"/>
      <c r="N11" s="5"/>
      <c r="O11" s="17">
        <f>ROUND((C11*D11-F11)/C11,3)</f>
        <v>5.8999999999999997E-2</v>
      </c>
    </row>
    <row r="12" spans="2:15">
      <c r="B12" s="7" t="s">
        <v>13</v>
      </c>
      <c r="C12" s="8">
        <v>1521</v>
      </c>
      <c r="D12" s="76">
        <v>0.182</v>
      </c>
      <c r="E12" s="20">
        <v>0.182</v>
      </c>
      <c r="F12" s="12">
        <v>138.29999999999998</v>
      </c>
      <c r="G12" s="26"/>
      <c r="H12" s="27"/>
      <c r="I12" s="15"/>
      <c r="J12" s="15"/>
      <c r="K12" s="16"/>
      <c r="L12" s="74">
        <v>21.43</v>
      </c>
      <c r="M12" s="75"/>
      <c r="N12" s="5"/>
      <c r="O12" s="17">
        <f t="shared" ref="O12:O18" si="1">ROUND((C12*D12-F12)/C12,3)</f>
        <v>9.0999999999999998E-2</v>
      </c>
    </row>
    <row r="13" spans="2:15">
      <c r="B13" s="7" t="s">
        <v>13</v>
      </c>
      <c r="C13" s="8">
        <v>2185</v>
      </c>
      <c r="D13" s="76">
        <v>0.2293</v>
      </c>
      <c r="E13" s="20">
        <v>0.2293</v>
      </c>
      <c r="F13" s="12">
        <v>210.17999999999998</v>
      </c>
      <c r="G13" s="26"/>
      <c r="H13" s="27"/>
      <c r="I13" s="15"/>
      <c r="J13" s="15"/>
      <c r="K13" s="16"/>
      <c r="L13" s="74">
        <v>21.43</v>
      </c>
      <c r="M13" s="75"/>
      <c r="N13" s="5"/>
      <c r="O13" s="17">
        <f t="shared" si="1"/>
        <v>0.13300000000000001</v>
      </c>
    </row>
    <row r="14" spans="2:15">
      <c r="B14" s="7" t="s">
        <v>13</v>
      </c>
      <c r="C14" s="8">
        <v>3001</v>
      </c>
      <c r="D14" s="76">
        <v>0.23050000000000001</v>
      </c>
      <c r="E14" s="20">
        <v>0.23050000000000001</v>
      </c>
      <c r="F14" s="12">
        <v>212.92999999999998</v>
      </c>
      <c r="G14" s="26"/>
      <c r="H14" s="27"/>
      <c r="I14" s="15"/>
      <c r="J14" s="15"/>
      <c r="K14" s="16"/>
      <c r="L14" s="74">
        <v>21.43</v>
      </c>
      <c r="M14" s="75"/>
      <c r="N14" s="5"/>
      <c r="O14" s="17">
        <f t="shared" si="1"/>
        <v>0.16</v>
      </c>
    </row>
    <row r="15" spans="2:15">
      <c r="B15" s="7" t="s">
        <v>13</v>
      </c>
      <c r="C15" s="8">
        <v>3387</v>
      </c>
      <c r="D15" s="76">
        <v>0.3523</v>
      </c>
      <c r="E15" s="20">
        <v>0.3523</v>
      </c>
      <c r="F15" s="12">
        <v>578.4</v>
      </c>
      <c r="G15" s="26"/>
      <c r="H15" s="27"/>
      <c r="I15" s="15"/>
      <c r="J15" s="15"/>
      <c r="K15" s="16"/>
      <c r="L15" s="74">
        <v>21.43</v>
      </c>
      <c r="M15" s="75"/>
      <c r="N15" s="5"/>
      <c r="O15" s="17">
        <f t="shared" si="1"/>
        <v>0.182</v>
      </c>
    </row>
    <row r="16" spans="2:15">
      <c r="B16" s="7" t="s">
        <v>13</v>
      </c>
      <c r="C16" s="8">
        <v>6171</v>
      </c>
      <c r="D16" s="76">
        <v>0.38850000000000001</v>
      </c>
      <c r="E16" s="20">
        <v>0.38850000000000001</v>
      </c>
      <c r="F16" s="12">
        <v>700.95</v>
      </c>
      <c r="G16" s="26"/>
      <c r="H16" s="27"/>
      <c r="I16" s="15"/>
      <c r="J16" s="15"/>
      <c r="K16" s="16"/>
      <c r="L16" s="74">
        <v>21.43</v>
      </c>
      <c r="M16" s="75"/>
      <c r="N16" s="5"/>
      <c r="O16" s="17">
        <f t="shared" si="1"/>
        <v>0.27500000000000002</v>
      </c>
    </row>
    <row r="17" spans="2:15">
      <c r="B17" s="7" t="s">
        <v>13</v>
      </c>
      <c r="C17" s="8">
        <v>6517</v>
      </c>
      <c r="D17" s="76">
        <v>0.41439999999999999</v>
      </c>
      <c r="E17" s="20">
        <v>0.41439999999999999</v>
      </c>
      <c r="F17" s="12">
        <v>860.76</v>
      </c>
      <c r="G17" s="26"/>
      <c r="H17" s="27"/>
      <c r="I17" s="15"/>
      <c r="J17" s="15"/>
      <c r="K17" s="16"/>
      <c r="L17" s="74">
        <v>21.43</v>
      </c>
      <c r="M17" s="75"/>
      <c r="N17" s="5"/>
      <c r="O17" s="17">
        <f t="shared" si="1"/>
        <v>0.28199999999999997</v>
      </c>
    </row>
    <row r="18" spans="2:15">
      <c r="B18" s="7" t="s">
        <v>13</v>
      </c>
      <c r="C18" s="8">
        <v>20064</v>
      </c>
      <c r="D18" s="76">
        <v>0.43159999999999998</v>
      </c>
      <c r="E18" s="20"/>
      <c r="F18" s="12">
        <v>972.95173502857142</v>
      </c>
      <c r="G18" s="26"/>
      <c r="H18" s="27"/>
      <c r="I18" s="15"/>
      <c r="J18" s="15"/>
      <c r="K18" s="16"/>
      <c r="L18" s="74">
        <v>21.43</v>
      </c>
      <c r="M18" s="75"/>
      <c r="N18" s="5"/>
      <c r="O18" s="17">
        <f t="shared" si="1"/>
        <v>0.38300000000000001</v>
      </c>
    </row>
    <row r="19" spans="2:15">
      <c r="B19" s="28" t="s">
        <v>15</v>
      </c>
      <c r="C19" s="29">
        <v>20064</v>
      </c>
      <c r="D19" s="78">
        <v>0.46700000000000003</v>
      </c>
      <c r="E19" s="79"/>
      <c r="F19" s="33">
        <v>1682.8762470285728</v>
      </c>
      <c r="G19" s="34"/>
      <c r="H19" s="35"/>
      <c r="I19" s="36"/>
      <c r="J19" s="36"/>
      <c r="K19" s="37"/>
      <c r="L19" s="80">
        <v>21.43</v>
      </c>
      <c r="M19" s="75"/>
      <c r="N19" s="5"/>
      <c r="O19" s="57" t="s">
        <v>6</v>
      </c>
    </row>
    <row r="20" spans="2:15">
      <c r="B20" s="42"/>
      <c r="C20" s="27"/>
      <c r="D20" s="81"/>
      <c r="E20" s="19"/>
      <c r="F20" s="27"/>
      <c r="G20" s="26"/>
      <c r="H20" s="27"/>
      <c r="I20" s="15"/>
      <c r="J20" s="15"/>
      <c r="K20" s="15"/>
      <c r="L20" s="1"/>
      <c r="M20" s="1"/>
      <c r="N20" s="1"/>
      <c r="O20" s="41"/>
    </row>
    <row r="21" spans="2:15">
      <c r="B21" s="98" t="s">
        <v>7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</row>
    <row r="22" spans="2:15">
      <c r="B22" s="98" t="s">
        <v>16</v>
      </c>
      <c r="C22" s="98"/>
      <c r="D22" s="98"/>
      <c r="E22" s="98"/>
      <c r="F22" s="98"/>
      <c r="G22" s="98"/>
      <c r="H22" s="98"/>
      <c r="I22" s="98"/>
      <c r="J22" s="98"/>
      <c r="K22" s="98"/>
      <c r="L22" s="1"/>
      <c r="M22" s="1"/>
      <c r="N22" s="1"/>
      <c r="O22" s="41"/>
    </row>
    <row r="23" spans="2:15">
      <c r="D23" s="66"/>
      <c r="L23" s="1"/>
      <c r="M23" s="1"/>
      <c r="N23" s="1"/>
      <c r="O23" s="41"/>
    </row>
    <row r="24" spans="2:15">
      <c r="B24" s="103" t="s">
        <v>19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</row>
    <row r="25" spans="2:15">
      <c r="D25" s="66"/>
      <c r="L25" s="1"/>
      <c r="M25" s="1"/>
      <c r="N25" s="1"/>
      <c r="O25" s="41"/>
    </row>
    <row r="26" spans="2:15">
      <c r="B26" s="103" t="s">
        <v>20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</row>
    <row r="27" spans="2:15">
      <c r="D27" s="66"/>
      <c r="L27" s="1"/>
      <c r="M27" s="1"/>
      <c r="N27" s="1"/>
      <c r="O27" s="41"/>
    </row>
    <row r="28" spans="2:15" ht="115.15" customHeight="1">
      <c r="B28" s="99" t="s">
        <v>0</v>
      </c>
      <c r="C28" s="100"/>
      <c r="D28" s="69" t="s">
        <v>1</v>
      </c>
      <c r="E28" s="44"/>
      <c r="F28" s="101" t="s">
        <v>2</v>
      </c>
      <c r="G28" s="101"/>
      <c r="H28" s="101"/>
      <c r="I28" s="101"/>
      <c r="J28" s="101"/>
      <c r="K28" s="102"/>
      <c r="L28" s="70" t="s">
        <v>3</v>
      </c>
      <c r="M28" s="71"/>
      <c r="N28" s="45"/>
      <c r="O28" s="6" t="s">
        <v>4</v>
      </c>
    </row>
    <row r="29" spans="2:15">
      <c r="B29" s="7" t="s">
        <v>13</v>
      </c>
      <c r="C29" s="8">
        <v>915</v>
      </c>
      <c r="D29" s="10">
        <v>0</v>
      </c>
      <c r="E29" s="11"/>
      <c r="F29" s="12">
        <v>0</v>
      </c>
      <c r="G29" s="13"/>
      <c r="H29" s="14"/>
      <c r="I29" s="15"/>
      <c r="J29" s="15"/>
      <c r="K29" s="16"/>
      <c r="L29" s="74">
        <v>0</v>
      </c>
      <c r="M29" s="75"/>
      <c r="N29" s="82"/>
      <c r="O29" s="17">
        <v>0</v>
      </c>
    </row>
    <row r="30" spans="2:15">
      <c r="B30" s="7" t="s">
        <v>13</v>
      </c>
      <c r="C30" s="8">
        <v>949</v>
      </c>
      <c r="D30" s="18">
        <v>9.2799999999999994E-2</v>
      </c>
      <c r="E30" s="19"/>
      <c r="F30" s="93">
        <f>D30</f>
        <v>9.2799999999999994E-2</v>
      </c>
      <c r="G30" s="15" t="s">
        <v>14</v>
      </c>
      <c r="H30" s="24">
        <v>2.6</v>
      </c>
      <c r="I30" s="13" t="s">
        <v>17</v>
      </c>
      <c r="J30" s="12">
        <v>1176.9686205977312</v>
      </c>
      <c r="K30" s="22" t="s">
        <v>8</v>
      </c>
      <c r="L30" s="74">
        <v>34.29</v>
      </c>
      <c r="M30" s="75"/>
      <c r="N30" s="82"/>
      <c r="O30" s="17">
        <v>3.5000000000000003E-2</v>
      </c>
    </row>
    <row r="31" spans="2:15">
      <c r="B31" s="7" t="s">
        <v>13</v>
      </c>
      <c r="C31" s="8">
        <v>1015</v>
      </c>
      <c r="D31" s="18">
        <v>0.126</v>
      </c>
      <c r="E31" s="19"/>
      <c r="F31" s="93">
        <v>0.126</v>
      </c>
      <c r="G31" s="15" t="s">
        <v>14</v>
      </c>
      <c r="H31" s="24">
        <v>1.35</v>
      </c>
      <c r="I31" s="13" t="s">
        <v>17</v>
      </c>
      <c r="J31" s="12">
        <v>1457.5636558327033</v>
      </c>
      <c r="K31" s="22" t="s">
        <v>8</v>
      </c>
      <c r="L31" s="74">
        <v>34.29</v>
      </c>
      <c r="M31" s="75"/>
      <c r="N31" s="82"/>
      <c r="O31" s="17">
        <v>5.1999999999999998E-2</v>
      </c>
    </row>
    <row r="32" spans="2:15">
      <c r="B32" s="7" t="s">
        <v>13</v>
      </c>
      <c r="C32" s="8">
        <v>1125</v>
      </c>
      <c r="D32" s="18">
        <v>0.126</v>
      </c>
      <c r="E32" s="19"/>
      <c r="F32" s="12">
        <v>75.31</v>
      </c>
      <c r="G32" s="26"/>
      <c r="H32" s="27"/>
      <c r="I32" s="15"/>
      <c r="J32" s="15"/>
      <c r="K32" s="16"/>
      <c r="L32" s="74">
        <v>34.29</v>
      </c>
      <c r="M32" s="75"/>
      <c r="N32" s="82"/>
      <c r="O32" s="17">
        <v>0.06</v>
      </c>
    </row>
    <row r="33" spans="2:15">
      <c r="B33" s="7" t="s">
        <v>13</v>
      </c>
      <c r="C33" s="8">
        <v>1521</v>
      </c>
      <c r="D33" s="18">
        <v>0.182</v>
      </c>
      <c r="E33" s="19"/>
      <c r="F33" s="12">
        <v>138.29999999999998</v>
      </c>
      <c r="G33" s="26"/>
      <c r="H33" s="27"/>
      <c r="I33" s="15"/>
      <c r="J33" s="15"/>
      <c r="K33" s="16"/>
      <c r="L33" s="74">
        <v>34.29</v>
      </c>
      <c r="M33" s="75"/>
      <c r="N33" s="82"/>
      <c r="O33" s="17">
        <v>9.0999999999999998E-2</v>
      </c>
    </row>
    <row r="34" spans="2:15">
      <c r="B34" s="7" t="s">
        <v>13</v>
      </c>
      <c r="C34" s="8">
        <v>2185</v>
      </c>
      <c r="D34" s="18">
        <v>0.2293</v>
      </c>
      <c r="E34" s="19"/>
      <c r="F34" s="12">
        <v>210.17999999999998</v>
      </c>
      <c r="G34" s="26"/>
      <c r="H34" s="27"/>
      <c r="I34" s="15"/>
      <c r="J34" s="15"/>
      <c r="K34" s="16"/>
      <c r="L34" s="74">
        <v>34.29</v>
      </c>
      <c r="M34" s="75"/>
      <c r="N34" s="82"/>
      <c r="O34" s="17">
        <v>0.13300000000000001</v>
      </c>
    </row>
    <row r="35" spans="2:15">
      <c r="B35" s="7" t="s">
        <v>13</v>
      </c>
      <c r="C35" s="8">
        <v>3001</v>
      </c>
      <c r="D35" s="18">
        <v>0.23050000000000001</v>
      </c>
      <c r="E35" s="19"/>
      <c r="F35" s="12">
        <v>212.92999999999998</v>
      </c>
      <c r="G35" s="26"/>
      <c r="H35" s="27"/>
      <c r="I35" s="15"/>
      <c r="J35" s="15"/>
      <c r="K35" s="16"/>
      <c r="L35" s="74">
        <v>34.29</v>
      </c>
      <c r="M35" s="75"/>
      <c r="N35" s="82"/>
      <c r="O35" s="17">
        <v>0.16</v>
      </c>
    </row>
    <row r="36" spans="2:15">
      <c r="B36" s="7" t="s">
        <v>13</v>
      </c>
      <c r="C36" s="8">
        <v>3387</v>
      </c>
      <c r="D36" s="18">
        <v>0.3523</v>
      </c>
      <c r="E36" s="19"/>
      <c r="F36" s="12">
        <v>578.4</v>
      </c>
      <c r="G36" s="26"/>
      <c r="H36" s="27"/>
      <c r="I36" s="15"/>
      <c r="J36" s="15"/>
      <c r="K36" s="16"/>
      <c r="L36" s="74">
        <v>34.29</v>
      </c>
      <c r="M36" s="75"/>
      <c r="N36" s="82"/>
      <c r="O36" s="17">
        <v>0.182</v>
      </c>
    </row>
    <row r="37" spans="2:15">
      <c r="B37" s="7" t="s">
        <v>13</v>
      </c>
      <c r="C37" s="8">
        <v>6171</v>
      </c>
      <c r="D37" s="18">
        <v>0.38850000000000001</v>
      </c>
      <c r="E37" s="19"/>
      <c r="F37" s="12">
        <v>700.95</v>
      </c>
      <c r="G37" s="26"/>
      <c r="H37" s="27"/>
      <c r="I37" s="15"/>
      <c r="J37" s="15"/>
      <c r="K37" s="16"/>
      <c r="L37" s="74">
        <v>34.29</v>
      </c>
      <c r="M37" s="75"/>
      <c r="N37" s="82"/>
      <c r="O37" s="17">
        <v>0.27500000000000002</v>
      </c>
    </row>
    <row r="38" spans="2:15">
      <c r="B38" s="7" t="s">
        <v>13</v>
      </c>
      <c r="C38" s="8">
        <v>6517</v>
      </c>
      <c r="D38" s="18">
        <v>0.41439999999999999</v>
      </c>
      <c r="E38" s="19"/>
      <c r="F38" s="12">
        <v>860.76</v>
      </c>
      <c r="G38" s="26"/>
      <c r="H38" s="27"/>
      <c r="I38" s="15"/>
      <c r="J38" s="15"/>
      <c r="K38" s="16"/>
      <c r="L38" s="74">
        <v>34.29</v>
      </c>
      <c r="M38" s="75"/>
      <c r="N38" s="82"/>
      <c r="O38" s="17">
        <v>0.28199999999999997</v>
      </c>
    </row>
    <row r="39" spans="2:15">
      <c r="B39" s="7" t="s">
        <v>13</v>
      </c>
      <c r="C39" s="8">
        <v>20064</v>
      </c>
      <c r="D39" s="18">
        <v>0.43159999999999998</v>
      </c>
      <c r="E39" s="19"/>
      <c r="F39" s="12">
        <v>972.9478386304977</v>
      </c>
      <c r="G39" s="26"/>
      <c r="H39" s="27"/>
      <c r="I39" s="15"/>
      <c r="J39" s="15"/>
      <c r="K39" s="16"/>
      <c r="L39" s="74">
        <v>34.29</v>
      </c>
      <c r="M39" s="75"/>
      <c r="N39" s="82"/>
      <c r="O39" s="17">
        <v>0.38300000000000001</v>
      </c>
    </row>
    <row r="40" spans="2:15">
      <c r="B40" s="28" t="s">
        <v>15</v>
      </c>
      <c r="C40" s="29">
        <v>20064</v>
      </c>
      <c r="D40" s="31">
        <v>0.46700000000000003</v>
      </c>
      <c r="E40" s="32"/>
      <c r="F40" s="33">
        <v>1682.8796203319434</v>
      </c>
      <c r="G40" s="34"/>
      <c r="H40" s="35"/>
      <c r="I40" s="36"/>
      <c r="J40" s="36"/>
      <c r="K40" s="37"/>
      <c r="L40" s="80">
        <v>34.29</v>
      </c>
      <c r="M40" s="75"/>
      <c r="N40" s="82"/>
      <c r="O40" s="57" t="s">
        <v>6</v>
      </c>
    </row>
    <row r="41" spans="2:15">
      <c r="D41" s="66"/>
      <c r="L41" s="1"/>
      <c r="M41" s="1"/>
      <c r="N41" s="1"/>
      <c r="O41" s="41"/>
    </row>
    <row r="42" spans="2:15">
      <c r="B42" s="98" t="s">
        <v>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</row>
    <row r="43" spans="2:15">
      <c r="B43" s="98" t="s">
        <v>16</v>
      </c>
      <c r="C43" s="98"/>
      <c r="D43" s="98"/>
      <c r="E43" s="98"/>
      <c r="F43" s="98"/>
      <c r="G43" s="98"/>
      <c r="H43" s="98"/>
      <c r="I43" s="98"/>
      <c r="J43" s="98"/>
      <c r="K43" s="98"/>
      <c r="L43" s="1"/>
      <c r="M43" s="1"/>
      <c r="N43" s="1"/>
      <c r="O43" s="41"/>
    </row>
    <row r="44" spans="2:15">
      <c r="D44" s="66"/>
      <c r="L44" s="1"/>
      <c r="M44" s="1"/>
      <c r="N44" s="1"/>
      <c r="O44" s="41"/>
    </row>
    <row r="45" spans="2:15">
      <c r="B45" s="103" t="s">
        <v>21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  <row r="46" spans="2:15"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2:15">
      <c r="B47" s="103" t="s">
        <v>22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</row>
    <row r="48" spans="2:15">
      <c r="D48" s="66"/>
      <c r="L48" s="1"/>
      <c r="M48" s="1"/>
      <c r="N48" s="1"/>
      <c r="O48" s="41"/>
    </row>
    <row r="49" spans="1:15" ht="115.15" customHeight="1">
      <c r="B49" s="99" t="s">
        <v>0</v>
      </c>
      <c r="C49" s="100"/>
      <c r="D49" s="69" t="s">
        <v>1</v>
      </c>
      <c r="E49" s="44"/>
      <c r="F49" s="101" t="s">
        <v>2</v>
      </c>
      <c r="G49" s="101"/>
      <c r="H49" s="101"/>
      <c r="I49" s="101"/>
      <c r="J49" s="101"/>
      <c r="K49" s="102"/>
      <c r="L49" s="70" t="s">
        <v>3</v>
      </c>
      <c r="M49" s="71"/>
      <c r="N49" s="45"/>
      <c r="O49" s="6" t="s">
        <v>4</v>
      </c>
    </row>
    <row r="50" spans="1:15">
      <c r="B50" s="7" t="s">
        <v>13</v>
      </c>
      <c r="C50" s="8">
        <v>977</v>
      </c>
      <c r="D50" s="10">
        <v>0</v>
      </c>
      <c r="E50" s="11"/>
      <c r="F50" s="12">
        <v>0</v>
      </c>
      <c r="G50" s="13"/>
      <c r="H50" s="14"/>
      <c r="I50" s="15"/>
      <c r="J50" s="15"/>
      <c r="K50" s="16"/>
      <c r="L50" s="74">
        <v>0</v>
      </c>
      <c r="M50" s="75"/>
      <c r="N50" s="82"/>
      <c r="O50" s="17">
        <v>0</v>
      </c>
    </row>
    <row r="51" spans="1:15">
      <c r="B51" s="7" t="s">
        <v>13</v>
      </c>
      <c r="C51" s="8">
        <v>1015</v>
      </c>
      <c r="D51" s="18">
        <v>9.2799999999999994E-2</v>
      </c>
      <c r="E51" s="19"/>
      <c r="F51" s="93">
        <f>D51</f>
        <v>9.2799999999999994E-2</v>
      </c>
      <c r="G51" s="15" t="s">
        <v>14</v>
      </c>
      <c r="H51" s="24">
        <v>1.35</v>
      </c>
      <c r="I51" s="13" t="s">
        <v>17</v>
      </c>
      <c r="J51" s="12">
        <v>1701.4</v>
      </c>
      <c r="K51" s="22" t="s">
        <v>8</v>
      </c>
      <c r="L51" s="74">
        <v>42.86</v>
      </c>
      <c r="M51" s="75"/>
      <c r="N51" s="82"/>
      <c r="O51" s="17">
        <f>ROUND((C51*D51-F51*H51*(J51-C51))/C51,3)</f>
        <v>8.0000000000000002E-3</v>
      </c>
    </row>
    <row r="52" spans="1:15">
      <c r="B52" s="7" t="s">
        <v>13</v>
      </c>
      <c r="C52" s="8">
        <v>1070</v>
      </c>
      <c r="D52" s="18">
        <v>9.2799999999999994E-2</v>
      </c>
      <c r="E52" s="19"/>
      <c r="F52" s="83">
        <v>85.97</v>
      </c>
      <c r="G52" s="15"/>
      <c r="H52" s="24"/>
      <c r="I52" s="13"/>
      <c r="J52" s="12"/>
      <c r="K52" s="22"/>
      <c r="L52" s="74">
        <v>42.86</v>
      </c>
      <c r="M52" s="75"/>
      <c r="N52" s="82"/>
      <c r="O52" s="17">
        <f>ROUND((C52*D52-F52)/C52,3)</f>
        <v>1.2E-2</v>
      </c>
    </row>
    <row r="53" spans="1:15">
      <c r="B53" s="7" t="s">
        <v>13</v>
      </c>
      <c r="C53" s="8">
        <v>1741</v>
      </c>
      <c r="D53" s="18">
        <v>0.10920000000000001</v>
      </c>
      <c r="E53" s="19"/>
      <c r="F53" s="12">
        <v>103.56</v>
      </c>
      <c r="G53" s="26"/>
      <c r="H53" s="27"/>
      <c r="I53" s="15"/>
      <c r="J53" s="15"/>
      <c r="K53" s="16"/>
      <c r="L53" s="74">
        <v>42.86</v>
      </c>
      <c r="M53" s="75"/>
      <c r="N53" s="82"/>
      <c r="O53" s="17">
        <f t="shared" ref="O53:O59" si="2">ROUND((C53*D53-F53)/C53,3)</f>
        <v>0.05</v>
      </c>
    </row>
    <row r="54" spans="1:15">
      <c r="A54" s="84"/>
      <c r="B54" s="7" t="s">
        <v>13</v>
      </c>
      <c r="C54" s="8">
        <v>2328</v>
      </c>
      <c r="D54" s="18">
        <v>0.126</v>
      </c>
      <c r="E54" s="19"/>
      <c r="F54" s="12">
        <v>132.81</v>
      </c>
      <c r="G54" s="26"/>
      <c r="H54" s="27"/>
      <c r="I54" s="15"/>
      <c r="J54" s="15"/>
      <c r="K54" s="16"/>
      <c r="L54" s="74">
        <v>42.86</v>
      </c>
      <c r="M54" s="75"/>
      <c r="N54" s="82"/>
      <c r="O54" s="17">
        <f t="shared" si="2"/>
        <v>6.9000000000000006E-2</v>
      </c>
    </row>
    <row r="55" spans="1:15">
      <c r="B55" s="7" t="s">
        <v>13</v>
      </c>
      <c r="C55" s="8">
        <v>3122</v>
      </c>
      <c r="D55" s="18">
        <v>0.1774</v>
      </c>
      <c r="E55" s="19"/>
      <c r="F55" s="12">
        <v>252.37</v>
      </c>
      <c r="G55" s="26"/>
      <c r="H55" s="27"/>
      <c r="I55" s="15"/>
      <c r="J55" s="15"/>
      <c r="K55" s="16"/>
      <c r="L55" s="74">
        <v>42.86</v>
      </c>
      <c r="M55" s="75"/>
      <c r="N55" s="82"/>
      <c r="O55" s="17">
        <f t="shared" si="2"/>
        <v>9.7000000000000003E-2</v>
      </c>
    </row>
    <row r="56" spans="1:15">
      <c r="B56" s="7" t="s">
        <v>13</v>
      </c>
      <c r="C56" s="8">
        <v>3650</v>
      </c>
      <c r="D56" s="18">
        <v>0.19420000000000001</v>
      </c>
      <c r="E56" s="19"/>
      <c r="F56" s="12">
        <v>305</v>
      </c>
      <c r="G56" s="26"/>
      <c r="H56" s="27"/>
      <c r="I56" s="15"/>
      <c r="J56" s="15"/>
      <c r="K56" s="16"/>
      <c r="L56" s="74">
        <v>42.86</v>
      </c>
      <c r="M56" s="75"/>
      <c r="N56" s="82"/>
      <c r="O56" s="17">
        <f t="shared" si="2"/>
        <v>0.111</v>
      </c>
    </row>
    <row r="57" spans="1:15">
      <c r="B57" s="7" t="s">
        <v>13</v>
      </c>
      <c r="C57" s="8">
        <v>6253</v>
      </c>
      <c r="D57" s="18">
        <v>0.2283</v>
      </c>
      <c r="E57" s="19"/>
      <c r="F57" s="12">
        <v>429.58</v>
      </c>
      <c r="G57" s="26"/>
      <c r="H57" s="27"/>
      <c r="I57" s="15"/>
      <c r="J57" s="15"/>
      <c r="K57" s="16"/>
      <c r="L57" s="74">
        <v>42.86</v>
      </c>
      <c r="M57" s="75"/>
      <c r="N57" s="82"/>
      <c r="O57" s="17">
        <f t="shared" si="2"/>
        <v>0.16</v>
      </c>
    </row>
    <row r="58" spans="1:15">
      <c r="B58" s="7" t="s">
        <v>13</v>
      </c>
      <c r="C58" s="8">
        <v>6445</v>
      </c>
      <c r="D58" s="18">
        <v>0.36049999999999999</v>
      </c>
      <c r="E58" s="19"/>
      <c r="F58" s="12">
        <v>1256.08</v>
      </c>
      <c r="G58" s="26"/>
      <c r="H58" s="27"/>
      <c r="I58" s="15"/>
      <c r="J58" s="15"/>
      <c r="K58" s="16"/>
      <c r="L58" s="74">
        <v>42.86</v>
      </c>
      <c r="M58" s="75"/>
      <c r="N58" s="82"/>
      <c r="O58" s="17">
        <f t="shared" si="2"/>
        <v>0.16600000000000001</v>
      </c>
    </row>
    <row r="59" spans="1:15">
      <c r="B59" s="7" t="s">
        <v>13</v>
      </c>
      <c r="C59" s="8">
        <v>20064</v>
      </c>
      <c r="D59" s="18">
        <v>0.38850000000000001</v>
      </c>
      <c r="E59" s="19"/>
      <c r="F59" s="12">
        <v>1436.36</v>
      </c>
      <c r="G59" s="26"/>
      <c r="H59" s="27"/>
      <c r="I59" s="15"/>
      <c r="J59" s="15"/>
      <c r="K59" s="16"/>
      <c r="L59" s="74">
        <v>42.86</v>
      </c>
      <c r="M59" s="75"/>
      <c r="N59" s="82"/>
      <c r="O59" s="17">
        <f t="shared" si="2"/>
        <v>0.317</v>
      </c>
    </row>
    <row r="60" spans="1:15">
      <c r="B60" s="28" t="s">
        <v>15</v>
      </c>
      <c r="C60" s="29">
        <v>20064</v>
      </c>
      <c r="D60" s="31">
        <v>0.46700000000000003</v>
      </c>
      <c r="E60" s="32"/>
      <c r="F60" s="33">
        <v>3011.36</v>
      </c>
      <c r="G60" s="34"/>
      <c r="H60" s="35"/>
      <c r="I60" s="36"/>
      <c r="J60" s="36"/>
      <c r="K60" s="37"/>
      <c r="L60" s="80">
        <v>42.86</v>
      </c>
      <c r="M60" s="75"/>
      <c r="N60" s="82"/>
      <c r="O60" s="57" t="s">
        <v>6</v>
      </c>
    </row>
    <row r="61" spans="1:15">
      <c r="D61" s="66"/>
      <c r="L61" s="1"/>
      <c r="M61" s="1"/>
      <c r="N61" s="1"/>
      <c r="O61" s="41"/>
    </row>
    <row r="62" spans="1:15">
      <c r="B62" s="98" t="s">
        <v>9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</row>
    <row r="63" spans="1:15">
      <c r="B63" s="98" t="s">
        <v>16</v>
      </c>
      <c r="C63" s="98"/>
      <c r="D63" s="98"/>
      <c r="E63" s="98"/>
      <c r="F63" s="98"/>
      <c r="G63" s="98"/>
      <c r="H63" s="98"/>
      <c r="I63" s="98"/>
      <c r="J63" s="98"/>
      <c r="K63" s="98"/>
      <c r="L63" s="1"/>
      <c r="M63" s="1"/>
      <c r="N63" s="1"/>
      <c r="O63" s="41"/>
    </row>
    <row r="64" spans="1:15">
      <c r="D64" s="66"/>
      <c r="L64" s="1"/>
      <c r="M64" s="1"/>
      <c r="N64" s="1"/>
      <c r="O64" s="41"/>
    </row>
    <row r="65" spans="1:15">
      <c r="B65" s="103" t="s">
        <v>23</v>
      </c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</row>
    <row r="66" spans="1:15"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</row>
    <row r="67" spans="1:15">
      <c r="B67" s="103" t="s">
        <v>24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</row>
    <row r="68" spans="1:15">
      <c r="D68" s="66"/>
      <c r="L68" s="1"/>
      <c r="M68" s="1"/>
      <c r="N68" s="1"/>
      <c r="O68" s="41"/>
    </row>
    <row r="69" spans="1:15" ht="115.15" customHeight="1">
      <c r="B69" s="99" t="s">
        <v>0</v>
      </c>
      <c r="C69" s="100"/>
      <c r="D69" s="69" t="s">
        <v>1</v>
      </c>
      <c r="E69" s="44"/>
      <c r="F69" s="101" t="s">
        <v>2</v>
      </c>
      <c r="G69" s="101"/>
      <c r="H69" s="101"/>
      <c r="I69" s="101"/>
      <c r="J69" s="101"/>
      <c r="K69" s="102"/>
      <c r="L69" s="85"/>
      <c r="M69" s="71"/>
      <c r="N69" s="45"/>
      <c r="O69" s="6" t="s">
        <v>4</v>
      </c>
    </row>
    <row r="70" spans="1:15">
      <c r="B70" s="7" t="s">
        <v>13</v>
      </c>
      <c r="C70" s="8">
        <v>1924</v>
      </c>
      <c r="D70" s="86">
        <v>0</v>
      </c>
      <c r="E70" s="19"/>
      <c r="F70" s="12">
        <v>0</v>
      </c>
      <c r="G70" s="15"/>
      <c r="H70" s="52"/>
      <c r="I70" s="13"/>
      <c r="J70" s="12"/>
      <c r="K70" s="22"/>
      <c r="L70" s="87"/>
      <c r="M70" s="75"/>
      <c r="N70" s="82"/>
      <c r="O70" s="17">
        <v>0</v>
      </c>
    </row>
    <row r="71" spans="1:15">
      <c r="B71" s="7" t="s">
        <v>13</v>
      </c>
      <c r="C71" s="8">
        <v>2428</v>
      </c>
      <c r="D71" s="86">
        <v>0.182</v>
      </c>
      <c r="E71" s="19"/>
      <c r="F71" s="12">
        <v>350.09999999999997</v>
      </c>
      <c r="G71" s="15"/>
      <c r="H71" s="52"/>
      <c r="I71" s="13"/>
      <c r="J71" s="12"/>
      <c r="K71" s="22"/>
      <c r="L71" s="87"/>
      <c r="M71" s="75"/>
      <c r="N71" s="82"/>
      <c r="O71" s="17">
        <f>ROUND((C71*D71-F71)/C71,3)</f>
        <v>3.7999999999999999E-2</v>
      </c>
    </row>
    <row r="72" spans="1:15">
      <c r="B72" s="7" t="s">
        <v>13</v>
      </c>
      <c r="C72" s="8">
        <v>3394</v>
      </c>
      <c r="D72" s="86">
        <v>0.23051000000000002</v>
      </c>
      <c r="E72" s="19"/>
      <c r="F72" s="12">
        <v>467.9</v>
      </c>
      <c r="G72" s="26"/>
      <c r="H72" s="27"/>
      <c r="I72" s="15"/>
      <c r="J72" s="15"/>
      <c r="K72" s="16"/>
      <c r="L72" s="87"/>
      <c r="M72" s="75"/>
      <c r="N72" s="82"/>
      <c r="O72" s="17">
        <f t="shared" ref="O72:O76" si="3">ROUND((C72*D72-F72)/C72,3)</f>
        <v>9.2999999999999999E-2</v>
      </c>
    </row>
    <row r="73" spans="1:15">
      <c r="B73" s="7" t="s">
        <v>13</v>
      </c>
      <c r="C73" s="8">
        <v>4374</v>
      </c>
      <c r="D73" s="86">
        <v>0.35230650000000002</v>
      </c>
      <c r="E73" s="19"/>
      <c r="F73" s="12">
        <v>881.29</v>
      </c>
      <c r="G73" s="26"/>
      <c r="H73" s="27"/>
      <c r="I73" s="15"/>
      <c r="J73" s="15"/>
      <c r="K73" s="16"/>
      <c r="L73" s="87"/>
      <c r="M73" s="75"/>
      <c r="N73" s="82"/>
      <c r="O73" s="17">
        <f t="shared" si="3"/>
        <v>0.151</v>
      </c>
    </row>
    <row r="74" spans="1:15">
      <c r="B74" s="7" t="s">
        <v>13</v>
      </c>
      <c r="C74" s="8">
        <v>6621</v>
      </c>
      <c r="D74" s="86">
        <v>0.38850000000000001</v>
      </c>
      <c r="E74" s="19"/>
      <c r="F74" s="12">
        <v>1039.53</v>
      </c>
      <c r="G74" s="26"/>
      <c r="H74" s="27"/>
      <c r="I74" s="15"/>
      <c r="J74" s="15"/>
      <c r="K74" s="16"/>
      <c r="L74" s="87"/>
      <c r="M74" s="75"/>
      <c r="N74" s="82"/>
      <c r="O74" s="17">
        <f>ROUND((C74*D74-F74)/C74,3)</f>
        <v>0.23100000000000001</v>
      </c>
    </row>
    <row r="75" spans="1:15">
      <c r="B75" s="7" t="s">
        <v>13</v>
      </c>
      <c r="C75" s="8">
        <v>6717</v>
      </c>
      <c r="D75" s="86">
        <v>0.41439999999999999</v>
      </c>
      <c r="E75" s="19"/>
      <c r="F75" s="12">
        <v>1211.01</v>
      </c>
      <c r="G75" s="26"/>
      <c r="H75" s="27"/>
      <c r="I75" s="15"/>
      <c r="J75" s="15"/>
      <c r="K75" s="16"/>
      <c r="L75" s="87"/>
      <c r="M75" s="75"/>
      <c r="N75" s="82"/>
      <c r="O75" s="17">
        <f t="shared" si="3"/>
        <v>0.23400000000000001</v>
      </c>
    </row>
    <row r="76" spans="1:15">
      <c r="B76" s="7" t="s">
        <v>13</v>
      </c>
      <c r="C76" s="8">
        <v>20265</v>
      </c>
      <c r="D76" s="86">
        <v>0.44500000000000001</v>
      </c>
      <c r="E76" s="19"/>
      <c r="F76" s="12">
        <v>1416.37</v>
      </c>
      <c r="G76" s="26"/>
      <c r="H76" s="27"/>
      <c r="I76" s="15"/>
      <c r="J76" s="15"/>
      <c r="K76" s="16"/>
      <c r="L76" s="87"/>
      <c r="M76" s="75"/>
      <c r="N76" s="82"/>
      <c r="O76" s="17">
        <f t="shared" si="3"/>
        <v>0.375</v>
      </c>
    </row>
    <row r="77" spans="1:15" ht="14.25">
      <c r="A77" s="64"/>
      <c r="B77" s="28" t="s">
        <v>15</v>
      </c>
      <c r="C77" s="29">
        <v>20265</v>
      </c>
      <c r="D77" s="88">
        <v>0.46700000000000003</v>
      </c>
      <c r="E77" s="32"/>
      <c r="F77" s="33">
        <v>1862.76</v>
      </c>
      <c r="G77" s="34"/>
      <c r="H77" s="35"/>
      <c r="I77" s="36"/>
      <c r="J77" s="36"/>
      <c r="K77" s="37"/>
      <c r="L77" s="87"/>
      <c r="M77" s="75"/>
      <c r="N77" s="82"/>
      <c r="O77" s="57" t="s">
        <v>10</v>
      </c>
    </row>
    <row r="78" spans="1:15">
      <c r="B78" s="27"/>
      <c r="C78" s="89"/>
      <c r="D78" s="90"/>
      <c r="E78" s="19"/>
      <c r="F78" s="12"/>
      <c r="G78" s="26"/>
      <c r="H78" s="27"/>
      <c r="I78" s="15"/>
      <c r="J78" s="15"/>
      <c r="K78" s="15"/>
      <c r="L78" s="75"/>
      <c r="M78" s="75"/>
      <c r="N78" s="64"/>
      <c r="O78" s="91"/>
    </row>
    <row r="79" spans="1:15">
      <c r="B79" s="98" t="s">
        <v>9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</row>
    <row r="80" spans="1:15">
      <c r="B80" s="98" t="s">
        <v>16</v>
      </c>
      <c r="C80" s="98"/>
      <c r="D80" s="98"/>
      <c r="E80" s="98"/>
      <c r="F80" s="98"/>
      <c r="G80" s="98"/>
      <c r="H80" s="98"/>
      <c r="I80" s="98"/>
      <c r="J80" s="98"/>
      <c r="K80" s="98"/>
      <c r="L80" s="1"/>
      <c r="M80" s="1"/>
      <c r="N80" s="1"/>
      <c r="O80" s="41"/>
    </row>
    <row r="81" spans="2:15"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1"/>
      <c r="M81" s="1"/>
      <c r="N81" s="1"/>
      <c r="O81" s="41"/>
    </row>
    <row r="82" spans="2:15">
      <c r="B82" s="103" t="s">
        <v>26</v>
      </c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</row>
    <row r="83" spans="2:15">
      <c r="D83" s="66"/>
      <c r="L83" s="1"/>
      <c r="M83" s="1"/>
      <c r="N83" s="1"/>
      <c r="O83" s="41"/>
    </row>
    <row r="84" spans="2:15">
      <c r="B84" s="103" t="s">
        <v>25</v>
      </c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</row>
    <row r="85" spans="2:15">
      <c r="D85" s="66"/>
      <c r="L85" s="1"/>
      <c r="M85" s="1"/>
      <c r="N85" s="1"/>
      <c r="O85" s="41"/>
    </row>
    <row r="86" spans="2:15" ht="115.15" customHeight="1">
      <c r="B86" s="99" t="s">
        <v>0</v>
      </c>
      <c r="C86" s="100"/>
      <c r="D86" s="69" t="s">
        <v>1</v>
      </c>
      <c r="E86" s="44"/>
      <c r="F86" s="2" t="s">
        <v>2</v>
      </c>
      <c r="G86" s="2"/>
      <c r="H86" s="2"/>
      <c r="I86" s="2"/>
      <c r="J86" s="2"/>
      <c r="K86" s="92"/>
      <c r="L86" s="70" t="s">
        <v>3</v>
      </c>
      <c r="M86" s="71"/>
      <c r="N86" s="45"/>
      <c r="O86" s="6" t="s">
        <v>4</v>
      </c>
    </row>
    <row r="87" spans="2:15">
      <c r="B87" s="7" t="s">
        <v>13</v>
      </c>
      <c r="C87" s="8">
        <v>2197</v>
      </c>
      <c r="D87" s="18">
        <v>0</v>
      </c>
      <c r="E87" s="11"/>
      <c r="F87" s="12">
        <v>0</v>
      </c>
      <c r="G87" s="13"/>
      <c r="H87" s="14"/>
      <c r="I87" s="15"/>
      <c r="J87" s="15"/>
      <c r="K87" s="16"/>
      <c r="L87" s="74">
        <v>0</v>
      </c>
      <c r="M87" s="75"/>
      <c r="N87" s="82"/>
      <c r="O87" s="17">
        <v>0</v>
      </c>
    </row>
    <row r="88" spans="2:15">
      <c r="B88" s="7" t="s">
        <v>13</v>
      </c>
      <c r="C88" s="8">
        <v>2428</v>
      </c>
      <c r="D88" s="86">
        <v>0.20279807692307689</v>
      </c>
      <c r="E88" s="19"/>
      <c r="F88" s="12">
        <v>445.52</v>
      </c>
      <c r="G88" s="15"/>
      <c r="H88" s="52"/>
      <c r="I88" s="13"/>
      <c r="J88" s="12"/>
      <c r="K88" s="22"/>
      <c r="L88" s="53">
        <v>42.86</v>
      </c>
      <c r="M88" s="75"/>
      <c r="N88" s="82"/>
      <c r="O88" s="17">
        <f>ROUND((C88*D88-F88)/C88,3)</f>
        <v>1.9E-2</v>
      </c>
    </row>
    <row r="89" spans="2:15">
      <c r="B89" s="7" t="s">
        <v>13</v>
      </c>
      <c r="C89" s="8">
        <v>3394</v>
      </c>
      <c r="D89" s="86">
        <v>0.23051000000000002</v>
      </c>
      <c r="E89" s="19"/>
      <c r="F89" s="12">
        <v>512.81999999999994</v>
      </c>
      <c r="G89" s="26"/>
      <c r="H89" s="27"/>
      <c r="I89" s="15"/>
      <c r="J89" s="15"/>
      <c r="K89" s="16"/>
      <c r="L89" s="53">
        <v>42.86</v>
      </c>
      <c r="M89" s="75"/>
      <c r="N89" s="82"/>
      <c r="O89" s="17">
        <f t="shared" ref="O89:O93" si="4">ROUND((C89*D89-F89)/C89,3)</f>
        <v>7.9000000000000001E-2</v>
      </c>
    </row>
    <row r="90" spans="2:15">
      <c r="B90" s="7" t="s">
        <v>13</v>
      </c>
      <c r="C90" s="8">
        <v>4374</v>
      </c>
      <c r="D90" s="86">
        <v>0.35230650000000002</v>
      </c>
      <c r="E90" s="19"/>
      <c r="F90" s="12">
        <v>926.21</v>
      </c>
      <c r="G90" s="26"/>
      <c r="H90" s="27"/>
      <c r="I90" s="15"/>
      <c r="J90" s="15"/>
      <c r="K90" s="16"/>
      <c r="L90" s="53">
        <v>42.86</v>
      </c>
      <c r="M90" s="75"/>
      <c r="N90" s="82"/>
      <c r="O90" s="17">
        <f t="shared" si="4"/>
        <v>0.14099999999999999</v>
      </c>
    </row>
    <row r="91" spans="2:15">
      <c r="B91" s="7" t="s">
        <v>13</v>
      </c>
      <c r="C91" s="8">
        <v>6621</v>
      </c>
      <c r="D91" s="86">
        <v>0.38848500000000002</v>
      </c>
      <c r="E91" s="19"/>
      <c r="F91" s="12">
        <v>1084.45</v>
      </c>
      <c r="G91" s="26"/>
      <c r="H91" s="27"/>
      <c r="I91" s="15"/>
      <c r="J91" s="15"/>
      <c r="K91" s="16"/>
      <c r="L91" s="53">
        <v>42.86</v>
      </c>
      <c r="M91" s="75"/>
      <c r="N91" s="82"/>
      <c r="O91" s="17">
        <f>ROUND((C91*D91-F91)/C91,3)</f>
        <v>0.22500000000000001</v>
      </c>
    </row>
    <row r="92" spans="2:15">
      <c r="B92" s="7" t="s">
        <v>13</v>
      </c>
      <c r="C92" s="8">
        <v>6717</v>
      </c>
      <c r="D92" s="86">
        <v>0.41439999999999999</v>
      </c>
      <c r="E92" s="19"/>
      <c r="F92" s="12">
        <v>1255.93</v>
      </c>
      <c r="G92" s="26"/>
      <c r="H92" s="27"/>
      <c r="I92" s="15"/>
      <c r="J92" s="15"/>
      <c r="K92" s="16"/>
      <c r="L92" s="53">
        <v>42.86</v>
      </c>
      <c r="M92" s="75"/>
      <c r="N92" s="82"/>
      <c r="O92" s="17">
        <f t="shared" si="4"/>
        <v>0.22700000000000001</v>
      </c>
    </row>
    <row r="93" spans="2:15">
      <c r="B93" s="7" t="s">
        <v>13</v>
      </c>
      <c r="C93" s="8">
        <v>20265</v>
      </c>
      <c r="D93" s="86">
        <v>0.44500000000000001</v>
      </c>
      <c r="E93" s="19"/>
      <c r="F93" s="12">
        <v>1461.29</v>
      </c>
      <c r="G93" s="26"/>
      <c r="H93" s="27"/>
      <c r="I93" s="15"/>
      <c r="J93" s="15"/>
      <c r="K93" s="16"/>
      <c r="L93" s="53">
        <v>42.86</v>
      </c>
      <c r="M93" s="75"/>
      <c r="N93" s="82"/>
      <c r="O93" s="17">
        <f t="shared" si="4"/>
        <v>0.373</v>
      </c>
    </row>
    <row r="94" spans="2:15">
      <c r="B94" s="28" t="s">
        <v>15</v>
      </c>
      <c r="C94" s="29">
        <v>20265</v>
      </c>
      <c r="D94" s="88">
        <v>0.46700000000000003</v>
      </c>
      <c r="E94" s="32"/>
      <c r="F94" s="33">
        <v>1907.67</v>
      </c>
      <c r="G94" s="34"/>
      <c r="H94" s="35"/>
      <c r="I94" s="36"/>
      <c r="J94" s="36"/>
      <c r="K94" s="37"/>
      <c r="L94" s="56">
        <v>42.86</v>
      </c>
      <c r="M94" s="75"/>
      <c r="N94" s="82"/>
      <c r="O94" s="57" t="s">
        <v>10</v>
      </c>
    </row>
    <row r="95" spans="2:15">
      <c r="B95" s="27"/>
      <c r="C95" s="89"/>
      <c r="D95" s="90"/>
      <c r="E95" s="19"/>
      <c r="F95" s="12"/>
      <c r="G95" s="26"/>
      <c r="H95" s="27"/>
      <c r="I95" s="15"/>
      <c r="J95" s="15"/>
      <c r="K95" s="15"/>
      <c r="L95" s="75"/>
      <c r="M95" s="75"/>
      <c r="N95" s="64"/>
      <c r="O95" s="91"/>
    </row>
    <row r="96" spans="2:15">
      <c r="B96" s="98" t="s">
        <v>9</v>
      </c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</row>
    <row r="97" spans="2:15">
      <c r="B97" s="98" t="s">
        <v>16</v>
      </c>
      <c r="C97" s="98"/>
      <c r="D97" s="98"/>
      <c r="E97" s="98"/>
      <c r="F97" s="98"/>
      <c r="G97" s="98"/>
      <c r="H97" s="98"/>
      <c r="I97" s="98"/>
      <c r="J97" s="98"/>
      <c r="K97" s="98"/>
      <c r="L97" s="1"/>
      <c r="M97" s="1"/>
      <c r="N97" s="1"/>
      <c r="O97" s="41"/>
    </row>
    <row r="98" spans="2:15">
      <c r="D98" s="66"/>
      <c r="L98" s="1"/>
      <c r="M98" s="1"/>
      <c r="N98" s="1"/>
      <c r="O98" s="41"/>
    </row>
    <row r="99" spans="2:15">
      <c r="B99" s="103" t="s">
        <v>27</v>
      </c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</row>
    <row r="100" spans="2:15">
      <c r="D100" s="66"/>
      <c r="L100" s="1"/>
      <c r="M100" s="1"/>
      <c r="N100" s="1"/>
      <c r="O100" s="41"/>
    </row>
    <row r="101" spans="2:15">
      <c r="B101" s="103" t="s">
        <v>28</v>
      </c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</row>
    <row r="102" spans="2:15">
      <c r="D102" s="66"/>
      <c r="L102" s="1"/>
      <c r="M102" s="1"/>
      <c r="N102" s="1"/>
      <c r="O102" s="41"/>
    </row>
    <row r="103" spans="2:15" ht="115.15" customHeight="1">
      <c r="B103" s="99" t="s">
        <v>0</v>
      </c>
      <c r="C103" s="100"/>
      <c r="D103" s="69" t="s">
        <v>1</v>
      </c>
      <c r="E103" s="44"/>
      <c r="F103" s="2" t="s">
        <v>2</v>
      </c>
      <c r="G103" s="2"/>
      <c r="H103" s="2"/>
      <c r="I103" s="2"/>
      <c r="J103" s="2"/>
      <c r="K103" s="92"/>
      <c r="L103" s="70" t="s">
        <v>3</v>
      </c>
      <c r="M103" s="71"/>
      <c r="N103" s="45"/>
      <c r="O103" s="6" t="s">
        <v>4</v>
      </c>
    </row>
    <row r="104" spans="2:15">
      <c r="B104" s="7" t="s">
        <v>13</v>
      </c>
      <c r="C104" s="8">
        <v>1892</v>
      </c>
      <c r="D104" s="18">
        <v>0</v>
      </c>
      <c r="E104" s="11"/>
      <c r="F104" s="12">
        <v>0</v>
      </c>
      <c r="G104" s="13"/>
      <c r="H104" s="14"/>
      <c r="I104" s="15"/>
      <c r="J104" s="15"/>
      <c r="K104" s="16"/>
      <c r="L104" s="74">
        <v>0</v>
      </c>
      <c r="M104" s="75"/>
      <c r="N104" s="82"/>
      <c r="O104" s="17">
        <v>0</v>
      </c>
    </row>
    <row r="105" spans="2:15">
      <c r="B105" s="7" t="s">
        <v>13</v>
      </c>
      <c r="C105" s="8">
        <v>2369</v>
      </c>
      <c r="D105" s="86">
        <v>0.182</v>
      </c>
      <c r="E105" s="19"/>
      <c r="F105" s="60">
        <v>344.39</v>
      </c>
      <c r="G105" s="15"/>
      <c r="H105" s="52"/>
      <c r="I105" s="13"/>
      <c r="J105" s="12"/>
      <c r="K105" s="22"/>
      <c r="L105" s="53">
        <v>21.43</v>
      </c>
      <c r="M105" s="75"/>
      <c r="N105" s="82"/>
      <c r="O105" s="17">
        <f>ROUND((C105*D105-F105)/C105,3)</f>
        <v>3.6999999999999998E-2</v>
      </c>
    </row>
    <row r="106" spans="2:15">
      <c r="B106" s="7" t="s">
        <v>13</v>
      </c>
      <c r="C106" s="8">
        <v>2857</v>
      </c>
      <c r="D106" s="86">
        <v>0.22924999999999998</v>
      </c>
      <c r="E106" s="19"/>
      <c r="F106" s="60">
        <v>456.34</v>
      </c>
      <c r="G106" s="15"/>
      <c r="H106" s="52"/>
      <c r="I106" s="13"/>
      <c r="J106" s="12"/>
      <c r="K106" s="22"/>
      <c r="L106" s="53">
        <v>21.43</v>
      </c>
      <c r="M106" s="75"/>
      <c r="N106" s="82"/>
      <c r="O106" s="17">
        <f t="shared" ref="O106:O111" si="5">ROUND((C106*D106-F106)/C106,3)</f>
        <v>7.0000000000000007E-2</v>
      </c>
    </row>
    <row r="107" spans="2:15">
      <c r="B107" s="7" t="s">
        <v>13</v>
      </c>
      <c r="C107" s="8">
        <v>4003</v>
      </c>
      <c r="D107" s="86">
        <v>0.23051000000000002</v>
      </c>
      <c r="E107" s="19"/>
      <c r="F107" s="60">
        <v>459.94</v>
      </c>
      <c r="G107" s="26"/>
      <c r="H107" s="27"/>
      <c r="I107" s="15"/>
      <c r="J107" s="15"/>
      <c r="K107" s="16"/>
      <c r="L107" s="53">
        <v>21.43</v>
      </c>
      <c r="M107" s="75"/>
      <c r="N107" s="82"/>
      <c r="O107" s="17">
        <f t="shared" si="5"/>
        <v>0.11600000000000001</v>
      </c>
    </row>
    <row r="108" spans="2:15">
      <c r="B108" s="7" t="s">
        <v>13</v>
      </c>
      <c r="C108" s="8">
        <v>5374</v>
      </c>
      <c r="D108" s="86">
        <v>0.35230650000000002</v>
      </c>
      <c r="E108" s="19"/>
      <c r="F108" s="60">
        <v>947.46</v>
      </c>
      <c r="G108" s="26"/>
      <c r="H108" s="27"/>
      <c r="I108" s="15"/>
      <c r="J108" s="15"/>
      <c r="K108" s="16"/>
      <c r="L108" s="53">
        <v>21.43</v>
      </c>
      <c r="M108" s="75"/>
      <c r="N108" s="82"/>
      <c r="O108" s="17">
        <f>ROUND((C108*D108-F108)/C108,3)</f>
        <v>0.17599999999999999</v>
      </c>
    </row>
    <row r="109" spans="2:15">
      <c r="B109" s="7" t="s">
        <v>13</v>
      </c>
      <c r="C109" s="8">
        <v>6621</v>
      </c>
      <c r="D109" s="86">
        <v>0.38848500000000002</v>
      </c>
      <c r="E109" s="19"/>
      <c r="F109" s="60">
        <v>1141.8799999999999</v>
      </c>
      <c r="G109" s="26"/>
      <c r="H109" s="27"/>
      <c r="I109" s="15"/>
      <c r="J109" s="15"/>
      <c r="K109" s="16"/>
      <c r="L109" s="53">
        <v>21.43</v>
      </c>
      <c r="M109" s="75"/>
      <c r="N109" s="82"/>
      <c r="O109" s="17">
        <f t="shared" si="5"/>
        <v>0.216</v>
      </c>
    </row>
    <row r="110" spans="2:15">
      <c r="B110" s="7" t="s">
        <v>13</v>
      </c>
      <c r="C110" s="8">
        <v>7075</v>
      </c>
      <c r="D110" s="86">
        <v>0.41439999999999999</v>
      </c>
      <c r="E110" s="19"/>
      <c r="F110" s="60">
        <v>1313.36</v>
      </c>
      <c r="G110" s="26"/>
      <c r="H110" s="27"/>
      <c r="I110" s="15"/>
      <c r="J110" s="15"/>
      <c r="K110" s="16"/>
      <c r="L110" s="53">
        <v>21.43</v>
      </c>
      <c r="M110" s="75"/>
      <c r="N110" s="5"/>
      <c r="O110" s="17">
        <f t="shared" si="5"/>
        <v>0.22900000000000001</v>
      </c>
    </row>
    <row r="111" spans="2:15">
      <c r="B111" s="7" t="s">
        <v>13</v>
      </c>
      <c r="C111" s="8">
        <v>20265</v>
      </c>
      <c r="D111" s="86">
        <v>0.44500000000000001</v>
      </c>
      <c r="E111" s="19"/>
      <c r="F111" s="60">
        <v>1529.64</v>
      </c>
      <c r="G111" s="26"/>
      <c r="H111" s="27"/>
      <c r="I111" s="15"/>
      <c r="J111" s="15"/>
      <c r="K111" s="16"/>
      <c r="L111" s="53">
        <v>21.43</v>
      </c>
      <c r="M111" s="75"/>
      <c r="N111" s="5"/>
      <c r="O111" s="17">
        <f t="shared" si="5"/>
        <v>0.37</v>
      </c>
    </row>
    <row r="112" spans="2:15">
      <c r="B112" s="28" t="s">
        <v>15</v>
      </c>
      <c r="C112" s="29">
        <v>20265</v>
      </c>
      <c r="D112" s="88">
        <v>0.46700000000000003</v>
      </c>
      <c r="E112" s="32"/>
      <c r="F112" s="62">
        <v>1976.02</v>
      </c>
      <c r="G112" s="34"/>
      <c r="H112" s="35"/>
      <c r="I112" s="36"/>
      <c r="J112" s="36"/>
      <c r="K112" s="37"/>
      <c r="L112" s="56">
        <v>21.43</v>
      </c>
      <c r="M112" s="75"/>
      <c r="N112" s="5"/>
      <c r="O112" s="57" t="s">
        <v>10</v>
      </c>
    </row>
    <row r="113" spans="2:15">
      <c r="D113" s="66"/>
      <c r="L113" s="1"/>
      <c r="M113" s="1"/>
      <c r="N113" s="1"/>
      <c r="O113" s="41"/>
    </row>
    <row r="114" spans="2:15">
      <c r="B114" s="98" t="s">
        <v>9</v>
      </c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</row>
    <row r="115" spans="2:15">
      <c r="B115" s="98" t="s">
        <v>16</v>
      </c>
      <c r="C115" s="98"/>
      <c r="D115" s="98"/>
      <c r="E115" s="98"/>
      <c r="F115" s="98"/>
      <c r="G115" s="98"/>
      <c r="H115" s="98"/>
      <c r="I115" s="98"/>
      <c r="J115" s="98"/>
      <c r="K115" s="98"/>
      <c r="L115" s="1"/>
      <c r="M115" s="1"/>
      <c r="N115" s="1"/>
      <c r="O115" s="41"/>
    </row>
    <row r="116" spans="2:15"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1"/>
      <c r="M116" s="1"/>
      <c r="N116" s="1"/>
      <c r="O116" s="41"/>
    </row>
    <row r="117" spans="2:15">
      <c r="B117" s="103" t="s">
        <v>30</v>
      </c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</row>
    <row r="118" spans="2:15"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1"/>
      <c r="M118" s="1"/>
      <c r="N118" s="1"/>
      <c r="O118" s="41"/>
    </row>
    <row r="119" spans="2:15">
      <c r="B119" s="103" t="s">
        <v>29</v>
      </c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</row>
    <row r="120" spans="2:15">
      <c r="D120" s="66"/>
      <c r="L120" s="1"/>
      <c r="M120" s="1"/>
      <c r="N120" s="1"/>
      <c r="O120" s="41"/>
    </row>
    <row r="121" spans="2:15" ht="115.15" customHeight="1">
      <c r="B121" s="99" t="s">
        <v>0</v>
      </c>
      <c r="C121" s="100"/>
      <c r="D121" s="69" t="s">
        <v>1</v>
      </c>
      <c r="E121" s="44"/>
      <c r="F121" s="2" t="s">
        <v>2</v>
      </c>
      <c r="G121" s="2"/>
      <c r="H121" s="2"/>
      <c r="I121" s="2"/>
      <c r="J121" s="2"/>
      <c r="K121" s="92"/>
      <c r="L121" s="70" t="s">
        <v>3</v>
      </c>
      <c r="M121" s="71"/>
      <c r="N121" s="45"/>
      <c r="O121" s="6" t="s">
        <v>4</v>
      </c>
    </row>
    <row r="122" spans="2:15">
      <c r="B122" s="7" t="s">
        <v>13</v>
      </c>
      <c r="C122" s="8">
        <v>2868</v>
      </c>
      <c r="D122" s="18">
        <v>0</v>
      </c>
      <c r="E122" s="11"/>
      <c r="F122" s="12">
        <v>0</v>
      </c>
      <c r="G122" s="13"/>
      <c r="H122" s="14"/>
      <c r="I122" s="15"/>
      <c r="J122" s="15"/>
      <c r="K122" s="16"/>
      <c r="L122" s="74">
        <v>0</v>
      </c>
      <c r="M122" s="75"/>
      <c r="N122" s="82"/>
      <c r="O122" s="17">
        <v>0</v>
      </c>
    </row>
    <row r="123" spans="2:15">
      <c r="B123" s="7" t="s">
        <v>13</v>
      </c>
      <c r="C123" s="8">
        <v>4374</v>
      </c>
      <c r="D123" s="86">
        <v>0.19421014398656403</v>
      </c>
      <c r="E123" s="19"/>
      <c r="F123" s="60">
        <v>556.93999999999994</v>
      </c>
      <c r="G123" s="15"/>
      <c r="H123" s="52"/>
      <c r="I123" s="13"/>
      <c r="J123" s="12"/>
      <c r="K123" s="22"/>
      <c r="L123" s="53">
        <v>42.86</v>
      </c>
      <c r="M123" s="75"/>
      <c r="N123" s="82"/>
      <c r="O123" s="17">
        <f t="shared" ref="O123:O126" si="6">ROUND((C123*D123-F123)/C123,3)</f>
        <v>6.7000000000000004E-2</v>
      </c>
    </row>
    <row r="124" spans="2:15">
      <c r="B124" s="7" t="s">
        <v>13</v>
      </c>
      <c r="C124" s="8">
        <v>6621</v>
      </c>
      <c r="D124" s="86">
        <v>0.26028495000000001</v>
      </c>
      <c r="E124" s="19"/>
      <c r="F124" s="60">
        <v>845.93999999999994</v>
      </c>
      <c r="G124" s="15"/>
      <c r="H124" s="52"/>
      <c r="I124" s="13"/>
      <c r="J124" s="12"/>
      <c r="K124" s="22"/>
      <c r="L124" s="53">
        <v>42.86</v>
      </c>
      <c r="M124" s="75"/>
      <c r="N124" s="82"/>
      <c r="O124" s="17">
        <f t="shared" si="6"/>
        <v>0.13300000000000001</v>
      </c>
    </row>
    <row r="125" spans="2:15">
      <c r="B125" s="7" t="s">
        <v>13</v>
      </c>
      <c r="C125" s="8">
        <v>6717</v>
      </c>
      <c r="D125" s="86">
        <v>0.38952095999999997</v>
      </c>
      <c r="E125" s="19"/>
      <c r="F125" s="60">
        <v>1701.6299999999999</v>
      </c>
      <c r="G125" s="26"/>
      <c r="H125" s="27"/>
      <c r="I125" s="15"/>
      <c r="J125" s="15"/>
      <c r="K125" s="16"/>
      <c r="L125" s="53">
        <v>42.86</v>
      </c>
      <c r="M125" s="75"/>
      <c r="N125" s="82"/>
      <c r="O125" s="17">
        <f t="shared" si="6"/>
        <v>0.13600000000000001</v>
      </c>
    </row>
    <row r="126" spans="2:15">
      <c r="B126" s="7" t="s">
        <v>13</v>
      </c>
      <c r="C126" s="8">
        <v>20265</v>
      </c>
      <c r="D126" s="86">
        <v>0.42019372642500002</v>
      </c>
      <c r="E126" s="19"/>
      <c r="F126" s="60">
        <v>1907.67</v>
      </c>
      <c r="G126" s="26"/>
      <c r="H126" s="27"/>
      <c r="I126" s="15"/>
      <c r="J126" s="15"/>
      <c r="K126" s="16"/>
      <c r="L126" s="53">
        <v>42.86</v>
      </c>
      <c r="M126" s="75"/>
      <c r="N126" s="82"/>
      <c r="O126" s="17">
        <f t="shared" si="6"/>
        <v>0.32600000000000001</v>
      </c>
    </row>
    <row r="127" spans="2:15">
      <c r="B127" s="28" t="s">
        <v>15</v>
      </c>
      <c r="C127" s="29">
        <v>20265</v>
      </c>
      <c r="D127" s="88">
        <v>0.46698300000000004</v>
      </c>
      <c r="E127" s="32"/>
      <c r="F127" s="62">
        <v>2855.8500000000004</v>
      </c>
      <c r="G127" s="34"/>
      <c r="H127" s="35"/>
      <c r="I127" s="36"/>
      <c r="J127" s="36"/>
      <c r="K127" s="37"/>
      <c r="L127" s="56">
        <v>42.86</v>
      </c>
      <c r="M127" s="75"/>
      <c r="N127" s="82"/>
      <c r="O127" s="57" t="s">
        <v>10</v>
      </c>
    </row>
    <row r="129" spans="2:15">
      <c r="B129" s="98" t="s">
        <v>9</v>
      </c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</row>
    <row r="130" spans="2:15">
      <c r="B130" s="98" t="s">
        <v>16</v>
      </c>
      <c r="C130" s="98"/>
      <c r="D130" s="98"/>
      <c r="E130" s="98"/>
      <c r="F130" s="98"/>
      <c r="G130" s="98"/>
      <c r="H130" s="98"/>
      <c r="I130" s="98"/>
      <c r="J130" s="98"/>
      <c r="K130" s="98"/>
      <c r="L130" s="1"/>
      <c r="M130" s="1"/>
      <c r="N130" s="1"/>
      <c r="O130" s="41"/>
    </row>
  </sheetData>
  <mergeCells count="38">
    <mergeCell ref="B121:C121"/>
    <mergeCell ref="B26:O26"/>
    <mergeCell ref="B45:O45"/>
    <mergeCell ref="B47:O47"/>
    <mergeCell ref="B65:O65"/>
    <mergeCell ref="B67:O67"/>
    <mergeCell ref="B82:O82"/>
    <mergeCell ref="B119:O119"/>
    <mergeCell ref="B42:O42"/>
    <mergeCell ref="B43:K43"/>
    <mergeCell ref="B129:O129"/>
    <mergeCell ref="B130:K130"/>
    <mergeCell ref="B1:O1"/>
    <mergeCell ref="B3:O3"/>
    <mergeCell ref="B5:O5"/>
    <mergeCell ref="B24:O24"/>
    <mergeCell ref="B97:K97"/>
    <mergeCell ref="B103:C103"/>
    <mergeCell ref="B114:O114"/>
    <mergeCell ref="B115:K115"/>
    <mergeCell ref="B99:O99"/>
    <mergeCell ref="B101:O101"/>
    <mergeCell ref="B117:O117"/>
    <mergeCell ref="B69:C69"/>
    <mergeCell ref="F69:K69"/>
    <mergeCell ref="B96:O96"/>
    <mergeCell ref="B21:O21"/>
    <mergeCell ref="B22:K22"/>
    <mergeCell ref="B28:C28"/>
    <mergeCell ref="F28:K28"/>
    <mergeCell ref="B86:C86"/>
    <mergeCell ref="B79:O79"/>
    <mergeCell ref="B80:K80"/>
    <mergeCell ref="B84:O84"/>
    <mergeCell ref="B49:C49"/>
    <mergeCell ref="F49:K49"/>
    <mergeCell ref="B62:O62"/>
    <mergeCell ref="B63:K63"/>
  </mergeCells>
  <phoneticPr fontId="6" type="noConversion"/>
  <pageMargins left="0.25" right="0.25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5"/>
  <sheetViews>
    <sheetView showGridLines="0" zoomScale="145" zoomScaleNormal="145" workbookViewId="0">
      <selection activeCell="B1" sqref="B1:O1"/>
    </sheetView>
  </sheetViews>
  <sheetFormatPr defaultColWidth="8.875" defaultRowHeight="15"/>
  <cols>
    <col min="1" max="1" width="3" style="1" bestFit="1" customWidth="1"/>
    <col min="2" max="2" width="9.375" bestFit="1" customWidth="1"/>
    <col min="3" max="3" width="12.875" customWidth="1"/>
    <col min="4" max="4" width="1.625" customWidth="1"/>
    <col min="5" max="5" width="8.375" bestFit="1" customWidth="1"/>
    <col min="6" max="6" width="1.375" customWidth="1"/>
    <col min="8" max="8" width="1.875" bestFit="1" customWidth="1"/>
    <col min="9" max="9" width="8.25" customWidth="1"/>
    <col min="10" max="10" width="3.375" bestFit="1" customWidth="1"/>
    <col min="11" max="11" width="7.875" bestFit="1" customWidth="1"/>
    <col min="12" max="12" width="5.875" customWidth="1"/>
    <col min="13" max="13" width="14.25" customWidth="1"/>
    <col min="14" max="14" width="2.375" customWidth="1"/>
    <col min="15" max="15" width="19.375" customWidth="1"/>
  </cols>
  <sheetData>
    <row r="1" spans="2:15">
      <c r="B1" s="103" t="s">
        <v>38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3" spans="2:15">
      <c r="B3" s="103" t="s">
        <v>31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5" spans="2:15">
      <c r="B5" s="103" t="s">
        <v>32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2:15">
      <c r="N6" s="1"/>
      <c r="O6" s="1"/>
    </row>
    <row r="7" spans="2:15" ht="45">
      <c r="B7" s="104" t="s">
        <v>0</v>
      </c>
      <c r="C7" s="102"/>
      <c r="D7" s="2"/>
      <c r="E7" s="3" t="s">
        <v>1</v>
      </c>
      <c r="F7" s="2"/>
      <c r="G7" s="101" t="s">
        <v>2</v>
      </c>
      <c r="H7" s="101"/>
      <c r="I7" s="101"/>
      <c r="J7" s="101"/>
      <c r="K7" s="101"/>
      <c r="L7" s="102"/>
      <c r="M7" s="4"/>
      <c r="N7" s="5"/>
      <c r="O7" s="6" t="s">
        <v>4</v>
      </c>
    </row>
    <row r="8" spans="2:15">
      <c r="B8" s="7" t="s">
        <v>13</v>
      </c>
      <c r="C8" s="8">
        <v>915</v>
      </c>
      <c r="D8" s="9"/>
      <c r="E8" s="10">
        <v>0</v>
      </c>
      <c r="F8" s="11"/>
      <c r="G8" s="12">
        <v>0</v>
      </c>
      <c r="H8" s="13"/>
      <c r="I8" s="14"/>
      <c r="J8" s="15"/>
      <c r="K8" s="15"/>
      <c r="L8" s="16"/>
      <c r="M8" s="15"/>
      <c r="N8" s="5"/>
      <c r="O8" s="17">
        <v>0</v>
      </c>
    </row>
    <row r="9" spans="2:15">
      <c r="B9" s="7" t="s">
        <v>13</v>
      </c>
      <c r="C9" s="8">
        <v>949</v>
      </c>
      <c r="D9" s="9"/>
      <c r="E9" s="18">
        <v>9.2799999999999994E-2</v>
      </c>
      <c r="F9" s="19"/>
      <c r="G9" s="93">
        <f>E9</f>
        <v>9.2799999999999994E-2</v>
      </c>
      <c r="H9" s="15" t="s">
        <v>14</v>
      </c>
      <c r="I9" s="21">
        <v>2.6</v>
      </c>
      <c r="J9" s="13" t="s">
        <v>17</v>
      </c>
      <c r="K9" s="12">
        <v>1258.42</v>
      </c>
      <c r="L9" s="22" t="s">
        <v>8</v>
      </c>
      <c r="M9" s="23"/>
      <c r="N9" s="5"/>
      <c r="O9" s="17">
        <f>ROUND((C9*E9-G9*I9*(K9-C9))/C9,3)</f>
        <v>1.4E-2</v>
      </c>
    </row>
    <row r="10" spans="2:15">
      <c r="B10" s="7" t="s">
        <v>13</v>
      </c>
      <c r="C10" s="8">
        <v>1015</v>
      </c>
      <c r="D10" s="9"/>
      <c r="E10" s="18">
        <v>0.126</v>
      </c>
      <c r="F10" s="19"/>
      <c r="G10" s="93">
        <v>0.126</v>
      </c>
      <c r="H10" s="15" t="s">
        <v>14</v>
      </c>
      <c r="I10" s="24">
        <v>1.35</v>
      </c>
      <c r="J10" s="13" t="s">
        <v>17</v>
      </c>
      <c r="K10" s="12">
        <v>1573.04</v>
      </c>
      <c r="L10" s="22" t="s">
        <v>8</v>
      </c>
      <c r="M10" s="23"/>
      <c r="N10" s="25"/>
      <c r="O10" s="17">
        <f>ROUND((C10*E10-G10*I10*(K10-C10))/C10,3)</f>
        <v>3.2000000000000001E-2</v>
      </c>
    </row>
    <row r="11" spans="2:15">
      <c r="B11" s="7" t="s">
        <v>13</v>
      </c>
      <c r="C11" s="8">
        <v>1141</v>
      </c>
      <c r="D11" s="9"/>
      <c r="E11" s="18">
        <v>0.13600000000000001</v>
      </c>
      <c r="F11" s="19"/>
      <c r="G11" s="12">
        <v>105.10000000000001</v>
      </c>
      <c r="H11" s="26"/>
      <c r="I11" s="27"/>
      <c r="J11" s="15"/>
      <c r="K11" s="15"/>
      <c r="L11" s="16"/>
      <c r="M11" s="15"/>
      <c r="N11" s="5"/>
      <c r="O11" s="17">
        <f>ROUND((C11*E11-G11)/C11,3)</f>
        <v>4.3999999999999997E-2</v>
      </c>
    </row>
    <row r="12" spans="2:15">
      <c r="B12" s="7" t="s">
        <v>13</v>
      </c>
      <c r="C12" s="8">
        <v>1727</v>
      </c>
      <c r="D12" s="9"/>
      <c r="E12" s="18">
        <v>0.21199999999999999</v>
      </c>
      <c r="F12" s="19"/>
      <c r="G12" s="12">
        <v>191.81</v>
      </c>
      <c r="H12" s="26"/>
      <c r="I12" s="27"/>
      <c r="J12" s="15"/>
      <c r="K12" s="15"/>
      <c r="L12" s="16"/>
      <c r="M12" s="15"/>
      <c r="N12" s="5"/>
      <c r="O12" s="17">
        <f t="shared" ref="O12:O18" si="0">ROUND((C12*E12-G12)/C12,3)</f>
        <v>0.10100000000000001</v>
      </c>
    </row>
    <row r="13" spans="2:15">
      <c r="B13" s="7" t="s">
        <v>13</v>
      </c>
      <c r="C13" s="8">
        <v>2107</v>
      </c>
      <c r="D13" s="9"/>
      <c r="E13" s="18">
        <v>0.23930000000000001</v>
      </c>
      <c r="F13" s="19"/>
      <c r="G13" s="12">
        <v>238.85999999999999</v>
      </c>
      <c r="H13" s="26"/>
      <c r="I13" s="27"/>
      <c r="J13" s="15"/>
      <c r="K13" s="15"/>
      <c r="L13" s="16"/>
      <c r="M13" s="15"/>
      <c r="N13" s="5"/>
      <c r="O13" s="17">
        <f t="shared" si="0"/>
        <v>0.126</v>
      </c>
    </row>
    <row r="14" spans="2:15">
      <c r="B14" s="7" t="s">
        <v>13</v>
      </c>
      <c r="C14" s="8">
        <v>2296</v>
      </c>
      <c r="D14" s="9"/>
      <c r="E14" s="18">
        <v>0.26400000000000001</v>
      </c>
      <c r="F14" s="19"/>
      <c r="G14" s="12">
        <v>291.01</v>
      </c>
      <c r="H14" s="26"/>
      <c r="I14" s="27"/>
      <c r="J14" s="15"/>
      <c r="K14" s="15"/>
      <c r="L14" s="16"/>
      <c r="M14" s="15"/>
      <c r="N14" s="5"/>
      <c r="O14" s="17">
        <f t="shared" si="0"/>
        <v>0.13700000000000001</v>
      </c>
    </row>
    <row r="15" spans="2:15">
      <c r="B15" s="7" t="s">
        <v>13</v>
      </c>
      <c r="C15" s="8">
        <v>3150</v>
      </c>
      <c r="D15" s="9"/>
      <c r="E15" s="18">
        <v>0.39589999999999997</v>
      </c>
      <c r="F15" s="19"/>
      <c r="G15" s="12">
        <v>593.71</v>
      </c>
      <c r="H15" s="26"/>
      <c r="I15" s="27"/>
      <c r="J15" s="15"/>
      <c r="K15" s="15"/>
      <c r="L15" s="16"/>
      <c r="M15" s="15"/>
      <c r="N15" s="5"/>
      <c r="O15" s="17">
        <f t="shared" si="0"/>
        <v>0.20699999999999999</v>
      </c>
    </row>
    <row r="16" spans="2:15">
      <c r="B16" s="7" t="s">
        <v>13</v>
      </c>
      <c r="C16" s="8">
        <v>4596</v>
      </c>
      <c r="D16" s="9"/>
      <c r="E16" s="18">
        <v>0.4365</v>
      </c>
      <c r="F16" s="19"/>
      <c r="G16" s="12">
        <v>721.75</v>
      </c>
      <c r="H16" s="26"/>
      <c r="I16" s="27"/>
      <c r="J16" s="15"/>
      <c r="K16" s="15"/>
      <c r="L16" s="16"/>
      <c r="M16" s="15"/>
      <c r="N16" s="5"/>
      <c r="O16" s="17">
        <f t="shared" si="0"/>
        <v>0.27900000000000003</v>
      </c>
    </row>
    <row r="17" spans="2:15">
      <c r="B17" s="7" t="s">
        <v>13</v>
      </c>
      <c r="C17" s="8">
        <v>5396</v>
      </c>
      <c r="D17" s="9"/>
      <c r="E17" s="18">
        <v>0.46560000000000001</v>
      </c>
      <c r="F17" s="19"/>
      <c r="G17" s="12">
        <v>855.5</v>
      </c>
      <c r="H17" s="26"/>
      <c r="I17" s="27"/>
      <c r="J17" s="15"/>
      <c r="K17" s="15"/>
      <c r="L17" s="16"/>
      <c r="M17" s="15"/>
      <c r="N17" s="5"/>
      <c r="O17" s="17">
        <f t="shared" si="0"/>
        <v>0.307</v>
      </c>
    </row>
    <row r="18" spans="2:15">
      <c r="B18" s="7" t="s">
        <v>13</v>
      </c>
      <c r="C18" s="8">
        <v>18111</v>
      </c>
      <c r="D18" s="9"/>
      <c r="E18" s="18">
        <v>0.5</v>
      </c>
      <c r="F18" s="19"/>
      <c r="G18" s="12">
        <v>1040.8699999999999</v>
      </c>
      <c r="H18" s="26"/>
      <c r="I18" s="27"/>
      <c r="J18" s="15"/>
      <c r="K18" s="15"/>
      <c r="L18" s="16"/>
      <c r="M18" s="15"/>
      <c r="N18" s="5"/>
      <c r="O18" s="17">
        <f t="shared" si="0"/>
        <v>0.443</v>
      </c>
    </row>
    <row r="19" spans="2:15">
      <c r="B19" s="28" t="s">
        <v>15</v>
      </c>
      <c r="C19" s="29">
        <v>18111</v>
      </c>
      <c r="D19" s="30"/>
      <c r="E19" s="31">
        <v>0.52470000000000006</v>
      </c>
      <c r="F19" s="32"/>
      <c r="G19" s="33">
        <v>1489.11</v>
      </c>
      <c r="H19" s="34"/>
      <c r="I19" s="35"/>
      <c r="J19" s="36"/>
      <c r="K19" s="36"/>
      <c r="L19" s="37"/>
      <c r="M19" s="15"/>
      <c r="N19" s="5"/>
      <c r="O19" s="38" t="s">
        <v>6</v>
      </c>
    </row>
    <row r="20" spans="2:15">
      <c r="B20" s="1"/>
      <c r="C20" s="1"/>
      <c r="D20" s="1"/>
      <c r="E20" s="1"/>
      <c r="F20" s="39" t="e">
        <v>#REF!</v>
      </c>
      <c r="G20" s="39"/>
      <c r="H20" s="39"/>
      <c r="I20" s="40"/>
      <c r="J20" s="39"/>
      <c r="K20" s="41"/>
    </row>
    <row r="21" spans="2:15">
      <c r="B21" s="98" t="s">
        <v>11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42"/>
      <c r="N21" s="1"/>
      <c r="O21" s="1"/>
    </row>
    <row r="22" spans="2:15">
      <c r="B22" s="98" t="s">
        <v>16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42"/>
      <c r="N22" s="1"/>
      <c r="O22" s="1"/>
    </row>
    <row r="24" spans="2:15">
      <c r="B24" s="103" t="s">
        <v>33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</row>
    <row r="26" spans="2:15">
      <c r="B26" s="103" t="s">
        <v>22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</row>
    <row r="27" spans="2:15">
      <c r="N27" s="1"/>
      <c r="O27" s="1"/>
    </row>
    <row r="28" spans="2:15" ht="45">
      <c r="B28" s="99" t="s">
        <v>0</v>
      </c>
      <c r="C28" s="100"/>
      <c r="D28" s="43"/>
      <c r="E28" s="3" t="s">
        <v>1</v>
      </c>
      <c r="F28" s="44"/>
      <c r="G28" s="101" t="s">
        <v>2</v>
      </c>
      <c r="H28" s="101"/>
      <c r="I28" s="101"/>
      <c r="J28" s="101"/>
      <c r="K28" s="101"/>
      <c r="L28" s="102"/>
      <c r="M28" s="4"/>
      <c r="N28" s="45"/>
      <c r="O28" s="6" t="s">
        <v>4</v>
      </c>
    </row>
    <row r="29" spans="2:15">
      <c r="B29" s="7" t="s">
        <v>13</v>
      </c>
      <c r="C29" s="8">
        <v>1008</v>
      </c>
      <c r="D29" s="9"/>
      <c r="E29" s="10">
        <v>0</v>
      </c>
      <c r="F29" s="11"/>
      <c r="G29" s="12">
        <v>0</v>
      </c>
      <c r="H29" s="13"/>
      <c r="I29" s="14"/>
      <c r="J29" s="15"/>
      <c r="K29" s="15"/>
      <c r="L29" s="16"/>
      <c r="M29" s="15"/>
      <c r="N29" s="5"/>
      <c r="O29" s="17">
        <v>0</v>
      </c>
    </row>
    <row r="30" spans="2:15">
      <c r="B30" s="7" t="s">
        <v>13</v>
      </c>
      <c r="C30" s="8">
        <v>1015</v>
      </c>
      <c r="D30" s="9"/>
      <c r="E30" s="18">
        <v>9.2799999999999994E-2</v>
      </c>
      <c r="F30" s="19"/>
      <c r="G30" s="93">
        <f>E30</f>
        <v>9.2799999999999994E-2</v>
      </c>
      <c r="H30" s="15" t="s">
        <v>14</v>
      </c>
      <c r="I30" s="46">
        <v>1.8340000000000001</v>
      </c>
      <c r="J30" s="13" t="s">
        <v>17</v>
      </c>
      <c r="K30" s="12">
        <v>1528.14</v>
      </c>
      <c r="L30" s="22" t="s">
        <v>8</v>
      </c>
      <c r="M30" s="23"/>
      <c r="N30" s="5"/>
      <c r="O30" s="17">
        <f>ROUND((C30*E30-G30*I30*(K30-C30))/C30,3)</f>
        <v>7.0000000000000001E-3</v>
      </c>
    </row>
    <row r="31" spans="2:15">
      <c r="B31" s="7" t="s">
        <v>13</v>
      </c>
      <c r="C31" s="8">
        <v>1141</v>
      </c>
      <c r="D31" s="9"/>
      <c r="E31" s="18">
        <v>9.2799999999999994E-2</v>
      </c>
      <c r="F31" s="19"/>
      <c r="G31" s="12">
        <v>87.31</v>
      </c>
      <c r="H31" s="15"/>
      <c r="I31" s="46"/>
      <c r="J31" s="13"/>
      <c r="K31" s="12"/>
      <c r="L31" s="22"/>
      <c r="M31" s="23"/>
      <c r="N31" s="25"/>
      <c r="O31" s="17">
        <f>ROUND((C31*E31-G31)/C31,3)</f>
        <v>1.6E-2</v>
      </c>
    </row>
    <row r="32" spans="2:15">
      <c r="B32" s="7" t="s">
        <v>13</v>
      </c>
      <c r="C32" s="8">
        <v>1691</v>
      </c>
      <c r="D32" s="9"/>
      <c r="E32" s="18">
        <v>0.13650000000000001</v>
      </c>
      <c r="F32" s="19"/>
      <c r="G32" s="12">
        <v>137.22999999999999</v>
      </c>
      <c r="H32" s="26"/>
      <c r="I32" s="27"/>
      <c r="J32" s="15"/>
      <c r="K32" s="15"/>
      <c r="L32" s="16"/>
      <c r="M32" s="15"/>
      <c r="N32" s="5"/>
      <c r="O32" s="17">
        <f>ROUND((C32*E32-G32)/C32,3)</f>
        <v>5.5E-2</v>
      </c>
    </row>
    <row r="33" spans="2:15">
      <c r="B33" s="7" t="s">
        <v>13</v>
      </c>
      <c r="C33" s="8">
        <v>2035</v>
      </c>
      <c r="D33" s="9"/>
      <c r="E33" s="18">
        <v>0.18340000000000001</v>
      </c>
      <c r="F33" s="19"/>
      <c r="G33" s="12">
        <v>216.53</v>
      </c>
      <c r="H33" s="26"/>
      <c r="I33" s="27"/>
      <c r="J33" s="15"/>
      <c r="K33" s="15"/>
      <c r="L33" s="16"/>
      <c r="M33" s="15"/>
      <c r="N33" s="5"/>
      <c r="O33" s="17">
        <f t="shared" ref="O33:O38" si="1">ROUND((C33*E33-G33)/C33,3)</f>
        <v>7.6999999999999999E-2</v>
      </c>
    </row>
    <row r="34" spans="2:15">
      <c r="B34" s="7" t="s">
        <v>13</v>
      </c>
      <c r="C34" s="8">
        <v>2796</v>
      </c>
      <c r="D34" s="9"/>
      <c r="E34" s="18">
        <v>0.2072</v>
      </c>
      <c r="F34" s="19"/>
      <c r="G34" s="12">
        <v>264.96999999999997</v>
      </c>
      <c r="H34" s="26"/>
      <c r="I34" s="27"/>
      <c r="J34" s="15"/>
      <c r="K34" s="15"/>
      <c r="L34" s="16"/>
      <c r="M34" s="15"/>
      <c r="N34" s="5"/>
      <c r="O34" s="17">
        <f t="shared" si="1"/>
        <v>0.112</v>
      </c>
    </row>
    <row r="35" spans="2:15">
      <c r="B35" s="7" t="s">
        <v>13</v>
      </c>
      <c r="C35" s="8">
        <v>3668</v>
      </c>
      <c r="D35" s="9"/>
      <c r="E35" s="18">
        <v>0.31669999999999998</v>
      </c>
      <c r="F35" s="19"/>
      <c r="G35" s="12">
        <v>571.05999999999995</v>
      </c>
      <c r="H35" s="26"/>
      <c r="I35" s="27"/>
      <c r="J35" s="15"/>
      <c r="K35" s="15"/>
      <c r="L35" s="16"/>
      <c r="M35" s="15"/>
      <c r="N35" s="5"/>
      <c r="O35" s="17">
        <f t="shared" si="1"/>
        <v>0.161</v>
      </c>
    </row>
    <row r="36" spans="2:15">
      <c r="B36" s="7" t="s">
        <v>13</v>
      </c>
      <c r="C36" s="8">
        <v>3882</v>
      </c>
      <c r="D36" s="9"/>
      <c r="E36" s="18">
        <v>0.34920000000000001</v>
      </c>
      <c r="F36" s="19"/>
      <c r="G36" s="12">
        <v>690.33</v>
      </c>
      <c r="H36" s="26"/>
      <c r="I36" s="27"/>
      <c r="J36" s="15"/>
      <c r="K36" s="15"/>
      <c r="L36" s="16"/>
      <c r="M36" s="15"/>
      <c r="N36" s="5"/>
      <c r="O36" s="17">
        <f t="shared" si="1"/>
        <v>0.17100000000000001</v>
      </c>
    </row>
    <row r="37" spans="2:15">
      <c r="B37" s="7" t="s">
        <v>13</v>
      </c>
      <c r="C37" s="8">
        <v>4325</v>
      </c>
      <c r="D37" s="9"/>
      <c r="E37" s="18">
        <v>0.40510000000000002</v>
      </c>
      <c r="F37" s="19"/>
      <c r="G37" s="12">
        <v>907.23</v>
      </c>
      <c r="H37" s="26"/>
      <c r="I37" s="27"/>
      <c r="J37" s="15"/>
      <c r="K37" s="15"/>
      <c r="L37" s="16"/>
      <c r="M37" s="15"/>
      <c r="N37" s="5"/>
      <c r="O37" s="17">
        <f t="shared" si="1"/>
        <v>0.19500000000000001</v>
      </c>
    </row>
    <row r="38" spans="2:15">
      <c r="B38" s="7" t="s">
        <v>13</v>
      </c>
      <c r="C38" s="8">
        <v>18111</v>
      </c>
      <c r="D38" s="9"/>
      <c r="E38" s="18">
        <v>0.4365</v>
      </c>
      <c r="F38" s="19"/>
      <c r="G38" s="12">
        <v>1043.1600000000001</v>
      </c>
      <c r="H38" s="26"/>
      <c r="I38" s="27"/>
      <c r="J38" s="15"/>
      <c r="K38" s="15"/>
      <c r="L38" s="16"/>
      <c r="M38" s="15"/>
      <c r="N38" s="5"/>
      <c r="O38" s="17">
        <f t="shared" si="1"/>
        <v>0.379</v>
      </c>
    </row>
    <row r="39" spans="2:15">
      <c r="B39" s="28" t="s">
        <v>15</v>
      </c>
      <c r="C39" s="29">
        <v>18111</v>
      </c>
      <c r="D39" s="30"/>
      <c r="E39" s="31">
        <v>0.52470000000000006</v>
      </c>
      <c r="F39" s="32"/>
      <c r="G39" s="33">
        <v>2640.5200000000004</v>
      </c>
      <c r="H39" s="34"/>
      <c r="I39" s="35"/>
      <c r="J39" s="36"/>
      <c r="K39" s="36"/>
      <c r="L39" s="37"/>
      <c r="M39" s="15"/>
      <c r="N39" s="5"/>
      <c r="O39" s="38" t="s">
        <v>6</v>
      </c>
    </row>
    <row r="40" spans="2:15">
      <c r="B40" s="42"/>
      <c r="C40" s="27"/>
      <c r="D40" s="9"/>
      <c r="E40" s="47"/>
      <c r="F40" s="19"/>
      <c r="G40" s="27"/>
      <c r="H40" s="26"/>
      <c r="I40" s="27"/>
      <c r="J40" s="15"/>
      <c r="K40" s="15"/>
      <c r="L40" s="15"/>
      <c r="M40" s="15"/>
      <c r="N40" s="1"/>
      <c r="O40" s="1"/>
    </row>
    <row r="41" spans="2:15">
      <c r="B41" s="98" t="s">
        <v>11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42"/>
      <c r="N41" s="1"/>
      <c r="O41" s="1"/>
    </row>
    <row r="42" spans="2:15">
      <c r="B42" s="98" t="s">
        <v>16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42"/>
      <c r="N42" s="1"/>
      <c r="O42" s="1"/>
    </row>
    <row r="44" spans="2:15">
      <c r="B44" s="103" t="s">
        <v>34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</row>
    <row r="46" spans="2:15">
      <c r="B46" s="103" t="s">
        <v>35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</row>
    <row r="47" spans="2:15">
      <c r="N47" s="1"/>
      <c r="O47" s="1"/>
    </row>
    <row r="48" spans="2:15" ht="105">
      <c r="B48" s="99" t="s">
        <v>0</v>
      </c>
      <c r="C48" s="100"/>
      <c r="D48" s="43"/>
      <c r="E48" s="3" t="s">
        <v>1</v>
      </c>
      <c r="F48" s="44"/>
      <c r="G48" s="101" t="s">
        <v>2</v>
      </c>
      <c r="H48" s="101"/>
      <c r="I48" s="101"/>
      <c r="J48" s="101"/>
      <c r="K48" s="101"/>
      <c r="L48" s="102"/>
      <c r="M48" s="48" t="s">
        <v>37</v>
      </c>
      <c r="N48" s="45"/>
      <c r="O48" s="6" t="s">
        <v>4</v>
      </c>
    </row>
    <row r="49" spans="2:15">
      <c r="B49" s="7" t="s">
        <v>13</v>
      </c>
      <c r="C49" s="8">
        <v>2059</v>
      </c>
      <c r="D49" s="9"/>
      <c r="E49" s="49">
        <v>0</v>
      </c>
      <c r="F49" s="11"/>
      <c r="G49" s="12">
        <v>0</v>
      </c>
      <c r="H49" s="13"/>
      <c r="I49" s="14"/>
      <c r="J49" s="15"/>
      <c r="K49" s="15"/>
      <c r="L49" s="16"/>
      <c r="M49" s="50">
        <v>0</v>
      </c>
      <c r="N49" s="5"/>
      <c r="O49" s="17">
        <v>0</v>
      </c>
    </row>
    <row r="50" spans="2:15">
      <c r="B50" s="7" t="s">
        <v>13</v>
      </c>
      <c r="C50" s="8">
        <v>2214</v>
      </c>
      <c r="D50" s="9"/>
      <c r="E50" s="51">
        <v>0.22924999999999998</v>
      </c>
      <c r="F50" s="19"/>
      <c r="G50" s="12">
        <v>471.95</v>
      </c>
      <c r="H50" s="15"/>
      <c r="I50" s="52"/>
      <c r="J50" s="13"/>
      <c r="K50" s="12"/>
      <c r="L50" s="22"/>
      <c r="M50" s="53">
        <v>18.190000000000001</v>
      </c>
      <c r="N50" s="5"/>
      <c r="O50" s="17">
        <v>1.6E-2</v>
      </c>
    </row>
    <row r="51" spans="2:15">
      <c r="B51" s="7" t="s">
        <v>13</v>
      </c>
      <c r="C51" s="8">
        <v>2974</v>
      </c>
      <c r="D51" s="9"/>
      <c r="E51" s="51">
        <v>0.25900000000000001</v>
      </c>
      <c r="F51" s="19"/>
      <c r="G51" s="12">
        <v>537.81999999999994</v>
      </c>
      <c r="H51" s="15"/>
      <c r="I51" s="52"/>
      <c r="J51" s="13"/>
      <c r="K51" s="12"/>
      <c r="L51" s="22"/>
      <c r="M51" s="53">
        <v>18.190000000000001</v>
      </c>
      <c r="N51" s="25"/>
      <c r="O51" s="17">
        <v>7.8E-2</v>
      </c>
    </row>
    <row r="52" spans="2:15">
      <c r="B52" s="7" t="s">
        <v>13</v>
      </c>
      <c r="C52" s="8">
        <v>3846</v>
      </c>
      <c r="D52" s="9"/>
      <c r="E52" s="51">
        <v>0.39585000000000004</v>
      </c>
      <c r="F52" s="19"/>
      <c r="G52" s="12">
        <v>944.86</v>
      </c>
      <c r="H52" s="26"/>
      <c r="I52" s="27"/>
      <c r="J52" s="15"/>
      <c r="K52" s="15"/>
      <c r="L52" s="16"/>
      <c r="M52" s="53">
        <v>18.190000000000001</v>
      </c>
      <c r="N52" s="5"/>
      <c r="O52" s="17">
        <v>0.15</v>
      </c>
    </row>
    <row r="53" spans="2:15">
      <c r="B53" s="7" t="s">
        <v>13</v>
      </c>
      <c r="C53" s="94">
        <v>5132</v>
      </c>
      <c r="D53" s="9"/>
      <c r="E53" s="54">
        <v>0.4365</v>
      </c>
      <c r="F53" s="11"/>
      <c r="G53" s="12">
        <v>1101.21</v>
      </c>
      <c r="H53" s="13"/>
      <c r="I53" s="14"/>
      <c r="J53" s="15"/>
      <c r="K53" s="15"/>
      <c r="L53" s="16"/>
      <c r="M53" s="53">
        <v>18.190000000000001</v>
      </c>
      <c r="N53" s="5"/>
      <c r="O53" s="97">
        <v>0.222</v>
      </c>
    </row>
    <row r="54" spans="2:15">
      <c r="B54" s="7" t="s">
        <v>13</v>
      </c>
      <c r="C54" s="94">
        <v>5575</v>
      </c>
      <c r="D54" s="9"/>
      <c r="E54" s="54">
        <v>0.46560000000000001</v>
      </c>
      <c r="F54" s="19"/>
      <c r="G54" s="95">
        <v>1250.55</v>
      </c>
      <c r="H54" s="26"/>
      <c r="I54" s="27"/>
      <c r="J54" s="15"/>
      <c r="K54" s="15"/>
      <c r="L54" s="16"/>
      <c r="M54" s="53">
        <v>18.190000000000001</v>
      </c>
      <c r="N54" s="5"/>
      <c r="O54" s="97">
        <v>0.24099999999999999</v>
      </c>
    </row>
    <row r="55" spans="2:15">
      <c r="B55" s="7" t="s">
        <v>13</v>
      </c>
      <c r="C55" s="8">
        <v>18289</v>
      </c>
      <c r="D55" s="9"/>
      <c r="E55" s="54">
        <v>0.5</v>
      </c>
      <c r="F55" s="19"/>
      <c r="G55" s="95">
        <v>1442.05</v>
      </c>
      <c r="H55" s="26"/>
      <c r="I55" s="27"/>
      <c r="J55" s="15"/>
      <c r="K55" s="15"/>
      <c r="L55" s="16"/>
      <c r="M55" s="53">
        <v>18.190000000000001</v>
      </c>
      <c r="N55" s="5"/>
      <c r="O55" s="17">
        <v>0.42099999999999999</v>
      </c>
    </row>
    <row r="56" spans="2:15">
      <c r="B56" s="28" t="s">
        <v>15</v>
      </c>
      <c r="C56" s="29">
        <v>18289</v>
      </c>
      <c r="D56" s="30"/>
      <c r="E56" s="55">
        <v>0.52470000000000006</v>
      </c>
      <c r="F56" s="32"/>
      <c r="G56" s="96">
        <v>1894.71</v>
      </c>
      <c r="H56" s="34"/>
      <c r="I56" s="35"/>
      <c r="J56" s="36"/>
      <c r="K56" s="36"/>
      <c r="L56" s="37"/>
      <c r="M56" s="56">
        <v>18.190000000000001</v>
      </c>
      <c r="N56" s="1"/>
      <c r="O56" s="57" t="s">
        <v>6</v>
      </c>
    </row>
    <row r="58" spans="2:15">
      <c r="B58" s="98" t="s">
        <v>11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42"/>
      <c r="N58" s="1"/>
      <c r="O58" s="1"/>
    </row>
    <row r="59" spans="2:15">
      <c r="B59" s="98" t="s">
        <v>16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42"/>
      <c r="N59" s="1"/>
      <c r="O59" s="1"/>
    </row>
    <row r="60" spans="2:15"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1"/>
      <c r="O60" s="1"/>
    </row>
    <row r="61" spans="2:15">
      <c r="B61" s="103" t="s">
        <v>36</v>
      </c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</row>
    <row r="63" spans="2:15">
      <c r="B63" s="103" t="s">
        <v>29</v>
      </c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</row>
    <row r="64" spans="2:15">
      <c r="N64" s="1"/>
      <c r="O64" s="1"/>
    </row>
    <row r="65" spans="2:15" ht="105">
      <c r="B65" s="99" t="s">
        <v>0</v>
      </c>
      <c r="C65" s="100"/>
      <c r="D65" s="43"/>
      <c r="E65" s="3" t="s">
        <v>1</v>
      </c>
      <c r="F65" s="44"/>
      <c r="G65" s="101" t="s">
        <v>2</v>
      </c>
      <c r="H65" s="101"/>
      <c r="I65" s="101"/>
      <c r="J65" s="101"/>
      <c r="K65" s="101"/>
      <c r="L65" s="102"/>
      <c r="M65" s="48" t="s">
        <v>37</v>
      </c>
      <c r="N65" s="1"/>
      <c r="O65" s="58" t="s">
        <v>4</v>
      </c>
    </row>
    <row r="66" spans="2:15">
      <c r="B66" s="7" t="s">
        <v>13</v>
      </c>
      <c r="C66" s="8">
        <v>2735</v>
      </c>
      <c r="D66" s="9"/>
      <c r="E66" s="49">
        <v>0</v>
      </c>
      <c r="F66" s="11"/>
      <c r="G66" s="12">
        <v>0</v>
      </c>
      <c r="H66" s="13"/>
      <c r="I66" s="14"/>
      <c r="J66" s="15"/>
      <c r="K66" s="15"/>
      <c r="L66" s="16"/>
      <c r="M66" s="53">
        <v>0</v>
      </c>
      <c r="N66" s="45"/>
      <c r="O66" s="17">
        <v>0</v>
      </c>
    </row>
    <row r="67" spans="2:15">
      <c r="B67" s="7" t="s">
        <v>13</v>
      </c>
      <c r="C67" s="8">
        <v>3603</v>
      </c>
      <c r="D67" s="9"/>
      <c r="E67" s="59">
        <v>0.15021999999999999</v>
      </c>
      <c r="F67" s="19"/>
      <c r="G67" s="60">
        <v>410.84</v>
      </c>
      <c r="H67" s="15"/>
      <c r="I67" s="52"/>
      <c r="J67" s="13"/>
      <c r="K67" s="12"/>
      <c r="L67" s="22"/>
      <c r="M67" s="53">
        <v>36.380000000000003</v>
      </c>
      <c r="N67" s="5"/>
      <c r="O67" s="17">
        <f t="shared" ref="O67:O71" si="2">ROUND((C67*E67-G67)/C67,3)</f>
        <v>3.5999999999999997E-2</v>
      </c>
    </row>
    <row r="68" spans="2:15">
      <c r="B68" s="7" t="s">
        <v>13</v>
      </c>
      <c r="C68" s="8">
        <v>4132</v>
      </c>
      <c r="D68" s="9"/>
      <c r="E68" s="59">
        <v>0.26917800000000003</v>
      </c>
      <c r="F68" s="19"/>
      <c r="G68" s="60">
        <v>839.43999999999994</v>
      </c>
      <c r="H68" s="15"/>
      <c r="I68" s="52"/>
      <c r="J68" s="13"/>
      <c r="K68" s="12"/>
      <c r="L68" s="22"/>
      <c r="M68" s="53">
        <v>36.380000000000003</v>
      </c>
      <c r="N68" s="5"/>
      <c r="O68" s="17">
        <f t="shared" si="2"/>
        <v>6.6000000000000003E-2</v>
      </c>
    </row>
    <row r="69" spans="2:15">
      <c r="B69" s="7" t="s">
        <v>13</v>
      </c>
      <c r="C69" s="8">
        <v>5489</v>
      </c>
      <c r="D69" s="9"/>
      <c r="E69" s="59">
        <v>0.30554999999999999</v>
      </c>
      <c r="F69" s="19"/>
      <c r="G69" s="60">
        <v>989.73</v>
      </c>
      <c r="H69" s="26"/>
      <c r="I69" s="27"/>
      <c r="J69" s="15"/>
      <c r="K69" s="15"/>
      <c r="L69" s="16"/>
      <c r="M69" s="53">
        <v>36.380000000000003</v>
      </c>
      <c r="N69" s="25"/>
      <c r="O69" s="17">
        <f t="shared" si="2"/>
        <v>0.125</v>
      </c>
    </row>
    <row r="70" spans="2:15">
      <c r="B70" s="7" t="s">
        <v>13</v>
      </c>
      <c r="C70" s="8">
        <v>5575</v>
      </c>
      <c r="D70" s="9"/>
      <c r="E70" s="59">
        <v>0.37972266666666654</v>
      </c>
      <c r="F70" s="19"/>
      <c r="G70" s="60">
        <v>1396.8799999999999</v>
      </c>
      <c r="H70" s="26"/>
      <c r="I70" s="27"/>
      <c r="J70" s="15"/>
      <c r="K70" s="15"/>
      <c r="L70" s="16"/>
      <c r="M70" s="53">
        <v>36.380000000000003</v>
      </c>
      <c r="N70" s="5"/>
      <c r="O70" s="17">
        <f t="shared" si="2"/>
        <v>0.129</v>
      </c>
    </row>
    <row r="71" spans="2:15">
      <c r="B71" s="7" t="s">
        <v>13</v>
      </c>
      <c r="C71" s="8">
        <v>17989</v>
      </c>
      <c r="D71" s="9"/>
      <c r="E71" s="59">
        <v>0.46495350000000002</v>
      </c>
      <c r="F71" s="19"/>
      <c r="G71" s="60">
        <v>1872.04</v>
      </c>
      <c r="H71" s="26"/>
      <c r="I71" s="27"/>
      <c r="J71" s="15"/>
      <c r="K71" s="15"/>
      <c r="L71" s="16"/>
      <c r="M71" s="53">
        <v>36.380000000000003</v>
      </c>
      <c r="N71" s="5"/>
      <c r="O71" s="17">
        <f t="shared" si="2"/>
        <v>0.36099999999999999</v>
      </c>
    </row>
    <row r="72" spans="2:15">
      <c r="B72" s="28" t="s">
        <v>15</v>
      </c>
      <c r="C72" s="29">
        <v>17989</v>
      </c>
      <c r="D72" s="30"/>
      <c r="E72" s="61">
        <v>0.52470000000000006</v>
      </c>
      <c r="F72" s="32"/>
      <c r="G72" s="62">
        <v>2946.84</v>
      </c>
      <c r="H72" s="34"/>
      <c r="I72" s="35"/>
      <c r="J72" s="36"/>
      <c r="K72" s="36"/>
      <c r="L72" s="37"/>
      <c r="M72" s="56">
        <v>36.380000000000003</v>
      </c>
      <c r="N72" s="5"/>
      <c r="O72" s="57" t="s">
        <v>6</v>
      </c>
    </row>
    <row r="73" spans="2:15">
      <c r="M73" s="63"/>
    </row>
    <row r="74" spans="2:15">
      <c r="B74" s="98" t="s">
        <v>11</v>
      </c>
      <c r="C74" s="98"/>
      <c r="D74" s="98"/>
      <c r="E74" s="98"/>
      <c r="F74" s="98"/>
      <c r="G74" s="98"/>
      <c r="H74" s="98"/>
      <c r="I74" s="98"/>
      <c r="J74" s="98"/>
      <c r="K74" s="98"/>
      <c r="L74" s="98"/>
    </row>
    <row r="75" spans="2:15">
      <c r="B75" s="98" t="s">
        <v>16</v>
      </c>
      <c r="C75" s="98"/>
      <c r="D75" s="98"/>
      <c r="E75" s="98"/>
      <c r="F75" s="98"/>
      <c r="G75" s="98"/>
      <c r="H75" s="98"/>
      <c r="I75" s="98"/>
      <c r="J75" s="98"/>
      <c r="K75" s="98"/>
      <c r="L75" s="98"/>
    </row>
    <row r="76" spans="2:15"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</row>
    <row r="85" spans="1:1" ht="14.25">
      <c r="A85" s="64"/>
    </row>
  </sheetData>
  <mergeCells count="25">
    <mergeCell ref="B74:L74"/>
    <mergeCell ref="B75:L75"/>
    <mergeCell ref="B24:O24"/>
    <mergeCell ref="B26:O26"/>
    <mergeCell ref="B44:O44"/>
    <mergeCell ref="B46:O46"/>
    <mergeCell ref="B59:L59"/>
    <mergeCell ref="B61:O61"/>
    <mergeCell ref="B58:L58"/>
    <mergeCell ref="B65:C65"/>
    <mergeCell ref="G65:L65"/>
    <mergeCell ref="B63:O63"/>
    <mergeCell ref="B1:O1"/>
    <mergeCell ref="B3:O3"/>
    <mergeCell ref="B5:O5"/>
    <mergeCell ref="B48:C48"/>
    <mergeCell ref="G48:L48"/>
    <mergeCell ref="B28:C28"/>
    <mergeCell ref="G28:L28"/>
    <mergeCell ref="B41:L41"/>
    <mergeCell ref="B42:L42"/>
    <mergeCell ref="B7:C7"/>
    <mergeCell ref="G7:L7"/>
    <mergeCell ref="B21:L21"/>
    <mergeCell ref="B22:L22"/>
  </mergeCells>
  <pageMargins left="0.23622047244094491" right="0.23622047244094491" top="0.74803149606299213" bottom="0.94488188976377963" header="0.31496062992125984" footer="0.31496062992125984"/>
  <pageSetup paperSize="9"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TDocument" ma:contentTypeID="0x010100EFDC2DF519FC4D8BB117FC66ED8C73E90005FA6DC78FDAA746BFF845EE972813C3" ma:contentTypeVersion="8" ma:contentTypeDescription="" ma:contentTypeScope="" ma:versionID="e5e509b204c9ea1bba9d330dc045e11f">
  <xsd:schema xmlns:xsd="http://www.w3.org/2001/XMLSchema" xmlns:xs="http://www.w3.org/2001/XMLSchema" xmlns:p="http://schemas.microsoft.com/office/2006/metadata/properties" xmlns:ns1="http://schemas.microsoft.com/sharepoint/v3" xmlns:ns2="b8295a9a-ea95-40d3-b07e-7f4164936848" xmlns:ns3="838b1f35-21c8-4d51-9b19-05ddba14ab3b" targetNamespace="http://schemas.microsoft.com/office/2006/metadata/properties" ma:root="true" ma:fieldsID="dfaed014cfb5344755b83b47705d80ce" ns1:_="" ns2:_="" ns3:_="">
    <xsd:import namespace="http://schemas.microsoft.com/sharepoint/v3"/>
    <xsd:import namespace="b8295a9a-ea95-40d3-b07e-7f4164936848"/>
    <xsd:import namespace="838b1f35-21c8-4d51-9b19-05ddba14ab3b"/>
    <xsd:element name="properties">
      <xsd:complexType>
        <xsd:sequence>
          <xsd:element name="documentManagement">
            <xsd:complexType>
              <xsd:all>
                <xsd:element ref="ns2:CMSURL" minOccurs="0"/>
                <xsd:element ref="ns2:NOrdem" minOccurs="0"/>
                <xsd:element ref="ns2:ReferenciaUnica" minOccurs="0"/>
                <xsd:element ref="ns1:RoutingRuleDescription" minOccurs="0"/>
                <xsd:element ref="ns2:CMSClassification" minOccurs="0"/>
                <xsd:element ref="ns2:CMSPostingGuid" minOccurs="0"/>
                <xsd:element ref="ns3:Year" minOccurs="0"/>
                <xsd:element ref="ns2:Postings" minOccurs="0"/>
                <xsd:element ref="ns2:P_x00fa_blico" minOccurs="0"/>
                <xsd:element ref="ns2:_x00c1_rea" minOccurs="0"/>
                <xsd:element ref="ns2:SPSDescription" minOccurs="0"/>
                <xsd:element ref="ns3:SharedWithUsers" minOccurs="0"/>
                <xsd:element ref="ns2:Per_x00ed_odo_x0020_aplic_x00e1_vel_x003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1" nillable="true" ma:displayName="Description" ma:internalName="RoutingRule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95a9a-ea95-40d3-b07e-7f4164936848" elementFormDefault="qualified">
    <xsd:import namespace="http://schemas.microsoft.com/office/2006/documentManagement/types"/>
    <xsd:import namespace="http://schemas.microsoft.com/office/infopath/2007/PartnerControls"/>
    <xsd:element name="CMSURL" ma:index="8" nillable="true" ma:displayName="CMSURL" ma:internalName="CMSURL">
      <xsd:simpleType>
        <xsd:restriction base="dms:Text"/>
      </xsd:simpleType>
    </xsd:element>
    <xsd:element name="NOrdem" ma:index="9" nillable="true" ma:displayName="NOrdem" ma:internalName="NOrdem">
      <xsd:simpleType>
        <xsd:restriction base="dms:Number"/>
      </xsd:simpleType>
    </xsd:element>
    <xsd:element name="ReferenciaUnica" ma:index="10" nillable="true" ma:displayName="ReferenciaUnica" ma:internalName="ReferenciaUnica">
      <xsd:simpleType>
        <xsd:restriction base="dms:Text"/>
      </xsd:simpleType>
    </xsd:element>
    <xsd:element name="CMSClassification" ma:index="12" nillable="true" ma:displayName="Classification" ma:format="Dropdown" ma:internalName="CMSClassification">
      <xsd:simpleType>
        <xsd:restriction base="dms:Choice">
          <xsd:enumeration value="DECLARAÇÕES DE RECTIFICAÇÃO"/>
          <xsd:enumeration value="OFÍCIOS - CIRCULADOS GABINETE DO DIRECTOR-GERAL"/>
          <xsd:enumeration value="OFÍCIOS - CIRCULADOS INSPECÇÃO TRIBUTÁRIA"/>
          <xsd:enumeration value="$NOW-90"/>
          <xsd:enumeration value="1"/>
          <xsd:enumeration value="91"/>
          <xsd:enumeration value="ABP"/>
          <xsd:enumeration value="ACÓRDÃOS"/>
          <xsd:enumeration value="AÇÚCAR"/>
          <xsd:enumeration value="ADUAN"/>
          <xsd:enumeration value="ADUANEIRA"/>
          <xsd:enumeration value="ADVERTÊNCIA"/>
          <xsd:enumeration value="ARROZ"/>
          <xsd:enumeration value="ASSENTOS"/>
          <xsd:enumeration value="AVES DE CAPOEIRA"/>
          <xsd:enumeration value="AVES DE CAPOEIRA E OVOS"/>
          <xsd:enumeration value="AVISOS"/>
          <xsd:enumeration value="AVISOS BANCO DE PORTUGAL"/>
          <xsd:enumeration value="CARNE DE BOVINO"/>
          <xsd:enumeration value="CARNE DE SUÍNO"/>
          <xsd:enumeration value="CEREAIS"/>
          <xsd:enumeration value="CFI"/>
          <xsd:enumeration value="CIEC"/>
          <xsd:enumeration value="CIEC"/>
          <xsd:enumeration value="CIMI"/>
          <xsd:enumeration value="CIMSISD"/>
          <xsd:enumeration value="CIMT"/>
          <xsd:enumeration value="CIRC"/>
          <xsd:enumeration value="CIRCULARES AT"/>
          <xsd:enumeration value="CIRCULARES DGCI"/>
          <xsd:enumeration value="CIRCULARES E OFÍCIOS CIRCULADOS"/>
          <xsd:enumeration value="CIRS"/>
          <xsd:enumeration value="CISV"/>
          <xsd:enumeration value="CISV"/>
          <xsd:enumeration value="CIUC"/>
          <xsd:enumeration value="CIVA"/>
          <xsd:enumeration value="COMUNITÁRIA"/>
          <xsd:enumeration value="CPPT"/>
          <xsd:enumeration value="DC"/>
          <xsd:enumeration value="DECLARAÇÕES"/>
          <xsd:enumeration value="DECLARAÇÕES DE RETIFICAÇÃO"/>
          <xsd:enumeration value="DECLARAÇÕES EM ATA"/>
          <xsd:enumeration value="DECRETOS"/>
          <xsd:enumeration value="DECRETOS DO PRESIDENTE DA REPÚBLICA"/>
          <xsd:enumeration value="DECRETOS LEGISLATIVOS REGIONAIS"/>
          <xsd:enumeration value="DECRETOS REGULAMENTARES"/>
          <xsd:enumeration value="DECRETOS REGULAMENTARES REGIONAIS"/>
          <xsd:enumeration value="DECRETOS-LEI"/>
          <xsd:enumeration value="DESPACHO"/>
          <xsd:enumeration value="DESPACHOS"/>
          <xsd:enumeration value="DESPACHOS CONJUNTOS"/>
          <xsd:enumeration value="DESPACHOS NORMATIVOS"/>
          <xsd:enumeration value="DIREITOS ADUANEIROS E OUTRAS IMPOSIÇÕES"/>
          <xsd:enumeration value="FINAL"/>
          <xsd:enumeration value="FORMULÁRIO DO PEDIDO DE IPV"/>
          <xsd:enumeration value="IEC"/>
          <xsd:enumeration value="ÍNDICE"/>
          <xsd:enumeration value="ÍNDICE DOS CAPÍTULOS"/>
          <xsd:enumeration value="ÍNDICE REMISSIVO"/>
          <xsd:enumeration value="INFORMAÇÕES COMPLEMENTARES"/>
          <xsd:enumeration value="INFORMAÇÕES PAUTAIS VINCULATIVAS"/>
          <xsd:enumeration value="INSTRUÇÕES"/>
          <xsd:enumeration value="ISV"/>
          <xsd:enumeration value="IVA"/>
          <xsd:enumeration value="LACTICÍNIOS EXPORTADOS SOB A FORMA DE MERCADORIAS FORA DO ANEXO I"/>
          <xsd:enumeration value="LEIS"/>
          <xsd:enumeration value="LEITE E PRODUTOS LÁCTEOS"/>
          <xsd:enumeration value="LGT"/>
          <xsd:enumeration value="MANUAL DE DECISÕES DE CLASSIFICAÇÃO PAUTAL"/>
          <xsd:enumeration value="MANUAL SOBRE CONTINGENTES"/>
          <xsd:enumeration value="MANUAL SOBRE SUSPENSÕES"/>
          <xsd:enumeration value="MELAÇOS"/>
          <xsd:enumeration value="MEURSING (ANEXOS)"/>
          <xsd:enumeration value="MOD. 2-RFI - PEDIDO DE CERTIFICADO DE RESIDÊNCIA FISCAL"/>
          <xsd:enumeration value="NACIONAL"/>
          <xsd:enumeration value="NOMENCLATURAS"/>
          <xsd:enumeration value="NOTAS DE CAPITULO"/>
          <xsd:enumeration value="NOTAS DE SECÇÃO"/>
          <xsd:enumeration value="NOTAS EXPLICATIVAS DA NOMENCLATURA COMBINADA"/>
          <xsd:enumeration value="NOVIDADES"/>
          <xsd:enumeration value="OD"/>
          <xsd:enumeration value="OFÍCIO"/>
          <xsd:enumeration value="OFÍCIOS - CIRCULADOS AVALIAÇÕES"/>
          <xsd:enumeration value="OFÍCIOS - CIRCULADOS CADASTRO"/>
          <xsd:enumeration value="OFÍCIOS - CIRCULADOS COBRANÇA"/>
          <xsd:enumeration value="OFÍCIOS - CIRCULADOS CONTRIBUIÇÃO AUTÁRQUICA"/>
          <xsd:enumeration value="OFÍCIOS - CIRCULADOS DA DSCC"/>
          <xsd:enumeration value="OFÍCIOS - CIRCULADOS DA DSRC"/>
          <xsd:enumeration value="OFÍCIOS - CIRCULADOS DGCI"/>
          <xsd:enumeration value="OFÍCIOS - CIRCULADOS DS BENEFÍCIOS FISCAIS"/>
          <xsd:enumeration value="OFÍCIOS - CIRCULADOS DS JURÍDICOS E DO CONTENCIOSO"/>
          <xsd:enumeration value="OFÍCIOS - CIRCULADOS DSGCT"/>
          <xsd:enumeration value="OFÍCIOS - CIRCULADOS DSIECV"/>
          <xsd:enumeration value="OFÍCIOS - CIRCULADOS DSL"/>
          <xsd:enumeration value="OFÍCIOS - CIRCULADOS DSRA"/>
          <xsd:enumeration value="OFÍCIOS - CIRCULADOS DSRI"/>
          <xsd:enumeration value="OFÍCIOS - CIRCULADOS DSTA"/>
          <xsd:enumeration value="OFÍCIOS - CIRCULADOS GABINETE DO DIRETOR-GERAL"/>
          <xsd:enumeration value="OFÍCIOS - CIRCULADOS IMI"/>
          <xsd:enumeration value="OFÍCIOS - CIRCULADOS IMPOSTO DO SELO"/>
          <xsd:enumeration value="OFÍCIOS - CIRCULADOS IMPOSTO MUNICIPAL DE VEÍCULOS"/>
          <xsd:enumeration value="OFÍCIOS - CIRCULADOS IMPOSTO ÚNICO DE CIRCULAÇÃO"/>
          <xsd:enumeration value="OFÍCIOS - CIRCULADOS IMPOSTOS DE CIRCULAÇÃO E CAMIONAGEM"/>
          <xsd:enumeration value="OFÍCIOS - CIRCULADOS IMT"/>
          <xsd:enumeration value="OFÍCIOS - CIRCULADOS INSPEÇÃO TRIBUTÁRIA"/>
          <xsd:enumeration value="OFÍCIOS - CIRCULADOS IRC"/>
          <xsd:enumeration value="OFÍCIOS - CIRCULADOS IRS"/>
          <xsd:enumeration value="OFÍCIOS - CIRCULADOS IVA"/>
          <xsd:enumeration value="OFÍCIOS - CIRCULADOS JUSTIÇA TRIBUTÁRIA"/>
          <xsd:enumeration value="OFÍCIOS - CIRCULADOS PLANEAMENTO E ESTATÍSTICA"/>
          <xsd:enumeration value="OFÍCIOS - CIRCULADOS PLANEAMENTO E SISTEMAS DE INFORMAÇÃO"/>
          <xsd:enumeration value="OFÍCIOS - CIRCULADOS SISA E SUCESSÕES E DOAÇÕES"/>
          <xsd:enumeration value="OFÍCIOS - CIRCULARES BENEFÍCIOS FISCAIS"/>
          <xsd:enumeration value="OFÍCIOS - CIRCULARES CA (A)"/>
          <xsd:enumeration value="OFÍCIOS - CIRCULARES DS AVALIAÇÕES"/>
          <xsd:enumeration value="OFÍCIOS - CIRCULARES IR"/>
          <xsd:enumeration value="OFÍCIOS - CIRCULARES IR (X)"/>
          <xsd:enumeration value="OFÍCIOS - CIRCULARES IRC"/>
          <xsd:enumeration value="OFÍCIOS - CIRCULARES IRS"/>
          <xsd:enumeration value="OFÍCIOS - CIRCULARES PLANEAMENTO E ESTATÍSTICA"/>
          <xsd:enumeration value="OFÍCIOS - CIRCULARES SISA/SUCESSÕES DOAÇÕES (D)"/>
          <xsd:enumeration value="OUTRAS TAXAS CÂMBIO"/>
          <xsd:enumeration value="OUTRAS TAXAS DE CÂMBIO"/>
          <xsd:enumeration value="OUTROS DIPLOMAS"/>
          <xsd:enumeration value="OVOS"/>
          <xsd:enumeration value="OVOS E GEMAS DE OVOS EXPORTADOS SOB A FORMA DE MERCADORIAS NÃO ABRANGIDAS PELO ANEXO I DO TRATADO"/>
          <xsd:enumeration value="PARECERES"/>
          <xsd:enumeration value="PARTE I  &gt;   TÍTULO I"/>
          <xsd:enumeration value="PARTE I  &gt;   TÍTULO II"/>
          <xsd:enumeration value="PARTE I  &gt;   TÍTULO III"/>
          <xsd:enumeration value="PARTE I  &gt;   TÍTULO IV"/>
          <xsd:enumeration value="PARTE I  &gt;   TÍTULO IX"/>
          <xsd:enumeration value="PARTE I  &gt;   TÍTULO V"/>
          <xsd:enumeration value="PARTE I  &gt;   TÍTULO VI"/>
          <xsd:enumeration value="PARTE I  &gt;   TÍTULO VII"/>
          <xsd:enumeration value="PARTE I  &gt;   TÍTULO VIII"/>
          <xsd:enumeration value="PARTE II  &gt;   TÍTULO I"/>
          <xsd:enumeration value="PARTE II  &gt;   TÍTULO II"/>
          <xsd:enumeration value="PARTE II  &gt;   TÍTULO III"/>
          <xsd:enumeration value="PARTE II  &gt;   TÍTULO IV"/>
          <xsd:enumeration value="PARTE II  &gt;   TÍTULO V"/>
          <xsd:enumeration value="PARTE II  &gt;   TÍTULO VI"/>
          <xsd:enumeration value="PARTE III  &gt;  TÍTULO I"/>
          <xsd:enumeration value="PARTE III  &gt;  TÍTULO II"/>
          <xsd:enumeration value="PARTE IV  &gt;   TÍTULO I"/>
          <xsd:enumeration value="PARTE IV  &gt;   TÍTULO II"/>
          <xsd:enumeration value="PARTE IV  &gt;  TÍTULO III"/>
          <xsd:enumeration value="PARTE IV  &gt;  TÍTULO IV"/>
          <xsd:enumeration value="PARTE IV A"/>
          <xsd:enumeration value="PARTE V"/>
          <xsd:enumeration value="PARTES ANEXOS"/>
          <xsd:enumeration value="PARTES DA PAUTA DE SERVIÇO"/>
          <xsd:enumeration value="PORTARIAS"/>
          <xsd:enumeration value="PREÂMBULO"/>
          <xsd:enumeration value="PREÇOS UNITÁRIOS"/>
          <xsd:enumeration value="RCPIT"/>
          <xsd:enumeration value="REGIME GERAL DAS INFRAÇÕES TRIBUTÁRIAS (RGIT)"/>
          <xsd:enumeration value="REGRAS GERAIS"/>
          <xsd:enumeration value="REGULAMENTOS"/>
          <xsd:enumeration value="RESOLUÇÕES DA ASSEMBLEIA DA REPÚBLICA"/>
          <xsd:enumeration value="RESOLUÇÕES DAS ASSEMBLEIAS LEGISLATIVAS REGIONAIS"/>
          <xsd:enumeration value="RESOLUÇÕES DO CONSELHO DE MINISTROS"/>
          <xsd:enumeration value="RETIFICAÇÕES"/>
          <xsd:enumeration value="RG"/>
          <xsd:enumeration value="RGIT"/>
          <xsd:enumeration value="RITI"/>
          <xsd:enumeration value="SELO"/>
          <xsd:enumeration value="SUMMARY TABLES"/>
          <xsd:enumeration value="TABELA DE MEURSING"/>
          <xsd:enumeration value="TAXAS DE CÂMBIO DE REFERÊNCIA"/>
          <xsd:enumeration value="TÍTULO I"/>
          <xsd:enumeration value="TÍTULO II"/>
          <xsd:enumeration value="TÍTULO III"/>
          <xsd:enumeration value="TÍTULO IV"/>
          <xsd:enumeration value="TÍTULO IX"/>
          <xsd:enumeration value="TÍTULO V"/>
          <xsd:enumeration value="TÍTULO VI"/>
          <xsd:enumeration value="TÍTULO VII"/>
          <xsd:enumeration value="TÍTULO VIII"/>
          <xsd:enumeration value="TRIB"/>
          <xsd:enumeration value="CORRECÇÃO APLICÁVEL ÀS RESTITUIÇÕES DOS CEREAIS"/>
          <xsd:enumeration value="CORRECÇÃO APLICÁVEL À RESTITUIÇÃO DE MALTE"/>
        </xsd:restriction>
      </xsd:simpleType>
    </xsd:element>
    <xsd:element name="CMSPostingGuid" ma:index="13" nillable="true" ma:displayName="CMSPostingGuid" ma:internalName="CMSPostingGuid">
      <xsd:simpleType>
        <xsd:restriction base="dms:Text"/>
      </xsd:simpleType>
    </xsd:element>
    <xsd:element name="Postings" ma:index="17" nillable="true" ma:displayName="Postings" ma:list="{98DA4CE6-CBAD-4B73-98F3-056C7ABD1AB5}" ma:internalName="Postings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_x00fa_blico" ma:index="18" nillable="true" ma:displayName="Público" ma:internalName="P_x00fa_blico">
      <xsd:simpleType>
        <xsd:restriction base="dms:Text">
          <xsd:maxLength value="255"/>
        </xsd:restriction>
      </xsd:simpleType>
    </xsd:element>
    <xsd:element name="_x00c1_rea" ma:index="19" nillable="true" ma:displayName="Área" ma:internalName="_x00c1_rea">
      <xsd:simpleType>
        <xsd:restriction base="dms:Text">
          <xsd:maxLength value="255"/>
        </xsd:restriction>
      </xsd:simpleType>
    </xsd:element>
    <xsd:element name="SPSDescription" ma:index="20" nillable="true" ma:displayName="Descrição" ma:internalName="SPSDescription">
      <xsd:simpleType>
        <xsd:restriction base="dms:Text">
          <xsd:maxLength value="255"/>
        </xsd:restriction>
      </xsd:simpleType>
    </xsd:element>
    <xsd:element name="Per_x00ed_odo_x0020_aplic_x00e1_vel_x003a_" ma:index="22" nillable="true" ma:displayName="Período aplicável:" ma:internalName="Per_x00ed_odo_x0020_aplic_x00e1_vel_x003a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b1f35-21c8-4d51-9b19-05ddba14ab3b" elementFormDefault="qualified">
    <xsd:import namespace="http://schemas.microsoft.com/office/2006/documentManagement/types"/>
    <xsd:import namespace="http://schemas.microsoft.com/office/infopath/2007/PartnerControls"/>
    <xsd:element name="Year" ma:index="16" nillable="true" ma:displayName="Year" ma:decimals="0" ma:internalName="Year">
      <xsd:simpleType>
        <xsd:restriction base="dms:Number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SDescription xmlns="b8295a9a-ea95-40d3-b07e-7f4164936848" xsi:nil="true"/>
    <Year xmlns="838b1f35-21c8-4d51-9b19-05ddba14ab3b">2025</Year>
    <Postings xmlns="b8295a9a-ea95-40d3-b07e-7f4164936848"/>
    <P_x00fa_blico xmlns="b8295a9a-ea95-40d3-b07e-7f4164936848" xsi:nil="true"/>
    <CMSPostingGuid xmlns="b8295a9a-ea95-40d3-b07e-7f4164936848" xsi:nil="true"/>
    <CMSURL xmlns="b8295a9a-ea95-40d3-b07e-7f4164936848" xsi:nil="true"/>
    <RoutingRuleDescription xmlns="http://schemas.microsoft.com/sharepoint/v3" xsi:nil="true"/>
    <Per_x00ed_odo_x0020_aplic_x00e1_vel_x003a_ xmlns="b8295a9a-ea95-40d3-b07e-7f4164936848">Todo o ano</Per_x00ed_odo_x0020_aplic_x00e1_vel_x003a_>
    <NOrdem xmlns="b8295a9a-ea95-40d3-b07e-7f4164936848" xsi:nil="true"/>
    <CMSClassification xmlns="b8295a9a-ea95-40d3-b07e-7f4164936848" xsi:nil="true"/>
    <_x00c1_rea xmlns="b8295a9a-ea95-40d3-b07e-7f4164936848" xsi:nil="true"/>
    <ReferenciaUnica xmlns="b8295a9a-ea95-40d3-b07e-7f4164936848" xsi:nil="true"/>
  </documentManagement>
</p:properties>
</file>

<file path=customXml/itemProps1.xml><?xml version="1.0" encoding="utf-8"?>
<ds:datastoreItem xmlns:ds="http://schemas.openxmlformats.org/officeDocument/2006/customXml" ds:itemID="{80C52598-A6A4-4522-8E38-6371A7E47CCC}"/>
</file>

<file path=customXml/itemProps2.xml><?xml version="1.0" encoding="utf-8"?>
<ds:datastoreItem xmlns:ds="http://schemas.openxmlformats.org/officeDocument/2006/customXml" ds:itemID="{D1AF3D4A-4203-4880-9A4F-500F6B507001}"/>
</file>

<file path=customXml/itemProps3.xml><?xml version="1.0" encoding="utf-8"?>
<ds:datastoreItem xmlns:ds="http://schemas.openxmlformats.org/officeDocument/2006/customXml" ds:itemID="{03C7CA39-FA60-4A67-B2D9-997F183283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Categoria A</vt:lpstr>
      <vt:lpstr>Categoria 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Madeira</dc:title>
  <cp:lastPrinted>2024-08-30T12:06:44Z</cp:lastPrinted>
  <dcterms:created xsi:type="dcterms:W3CDTF">2024-08-23T17:10:28Z</dcterms:created>
  <dcterms:modified xsi:type="dcterms:W3CDTF">2025-01-10T13:22:43Z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0x010100EFDC2DF519FC4D8BB117FC66ED8C73E90005FA6DC78FDAA746BFF845EE972813C3</vt:lpwstr>
  </property>
</Properties>
</file>