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SDGIVA\Diversos\Estatísticas do IVA - Portal Finanças\2020\"/>
    </mc:Choice>
  </mc:AlternateContent>
  <bookViews>
    <workbookView xWindow="555" yWindow="120" windowWidth="11145" windowHeight="9075" tabRatio="887" firstSheet="4" activeTab="13"/>
  </bookViews>
  <sheets>
    <sheet name="Capa " sheetId="48" r:id="rId1"/>
    <sheet name="Indice" sheetId="1" r:id="rId2"/>
    <sheet name="Quadro 1." sheetId="55" r:id="rId3"/>
    <sheet name="Quadro 2." sheetId="35" r:id="rId4"/>
    <sheet name="Quadro 2A." sheetId="36" r:id="rId5"/>
    <sheet name="Quadro 2B." sheetId="52" r:id="rId6"/>
    <sheet name="Quadro 2C." sheetId="38" r:id="rId7"/>
    <sheet name="Quadro 3." sheetId="2" r:id="rId8"/>
    <sheet name="Quadro 3A." sheetId="15" r:id="rId9"/>
    <sheet name="Quadro 3B." sheetId="16" r:id="rId10"/>
    <sheet name="Quadro 3C." sheetId="54" r:id="rId11"/>
    <sheet name="Quadro 3D." sheetId="34" r:id="rId12"/>
    <sheet name="Quadro 4." sheetId="53" r:id="rId13"/>
    <sheet name="Quadro 5." sheetId="39" r:id="rId14"/>
    <sheet name="Quadro 6." sheetId="51" r:id="rId15"/>
  </sheets>
  <definedNames>
    <definedName name="_xlnm._FilterDatabase" localSheetId="5" hidden="1">'Quadro 2B.'!$A$5:$H$398</definedName>
    <definedName name="_xlnm._FilterDatabase" localSheetId="11" hidden="1">'Quadro 3D.'!$A$5:$L$7</definedName>
    <definedName name="_xlnm.Print_Area" localSheetId="0">'Capa '!$A$1:$C$33</definedName>
    <definedName name="_xlnm.Print_Area" localSheetId="1">Indice!$B$1:$B$16</definedName>
    <definedName name="_xlnm.Print_Area" localSheetId="2">'Quadro 1.'!$A$1:$E$43</definedName>
    <definedName name="_xlnm.Print_Area" localSheetId="3">'Quadro 2.'!$A$1:$G$39</definedName>
    <definedName name="_xlnm.Print_Area" localSheetId="4">'Quadro 2A.'!$A$1:$I$372</definedName>
    <definedName name="_xlnm.Print_Area" localSheetId="5">'Quadro 2B.'!$A$1:$H$398</definedName>
    <definedName name="_xlnm.Print_Area" localSheetId="6">'Quadro 2C.'!$A$1:$J$219</definedName>
    <definedName name="_xlnm.Print_Area" localSheetId="7">'Quadro 3.'!$A$1:$C$22</definedName>
    <definedName name="_xlnm.Print_Area" localSheetId="8">'Quadro 3A.'!$A$7:$E$371</definedName>
    <definedName name="_xlnm.Print_Area" localSheetId="9">'Quadro 3B.'!$A$1:$D$397</definedName>
    <definedName name="_xlnm.Print_Area" localSheetId="10">'Quadro 3C.'!$A$1:$F$216</definedName>
    <definedName name="_xlnm.Print_Area" localSheetId="11">'Quadro 3D.'!$A$1:$L$199</definedName>
    <definedName name="_xlnm.Print_Area" localSheetId="12">'Quadro 4.'!$A$1:$S$33</definedName>
    <definedName name="_xlnm.Print_Area" localSheetId="13">'Quadro 5.'!$A$1:$M$50</definedName>
    <definedName name="_xlnm.Print_Area" localSheetId="14">'Quadro 6.'!$A$1:$F$23</definedName>
    <definedName name="PERM65" localSheetId="8">'Quadro 3A.'!#REF!</definedName>
    <definedName name="_xlnm.Print_Titles" localSheetId="4">'Quadro 2A.'!$1:$7</definedName>
    <definedName name="_xlnm.Print_Titles" localSheetId="5">'Quadro 2B.'!$1:$7</definedName>
    <definedName name="_xlnm.Print_Titles" localSheetId="6">'Quadro 2C.'!$1:$7</definedName>
    <definedName name="_xlnm.Print_Titles" localSheetId="8">'Quadro 3A.'!$1:$6</definedName>
    <definedName name="_xlnm.Print_Titles" localSheetId="9">'Quadro 3B.'!$1:$6</definedName>
    <definedName name="_xlnm.Print_Titles" localSheetId="10">'Quadro 3C.'!$1:$6</definedName>
    <definedName name="_xlnm.Print_Titles" localSheetId="11">'Quadro 3D.'!$1:$7</definedName>
  </definedNames>
  <calcPr calcId="162913"/>
</workbook>
</file>

<file path=xl/calcChain.xml><?xml version="1.0" encoding="utf-8"?>
<calcChain xmlns="http://schemas.openxmlformats.org/spreadsheetml/2006/main">
  <c r="J274" i="34" l="1"/>
  <c r="L274" i="34" s="1"/>
  <c r="J275" i="34"/>
  <c r="J276" i="34"/>
  <c r="J277" i="34"/>
  <c r="J278" i="34"/>
  <c r="J279" i="34"/>
  <c r="J280" i="34"/>
  <c r="J281" i="34"/>
  <c r="J282" i="34"/>
  <c r="J283" i="34"/>
  <c r="J284" i="34"/>
  <c r="J285" i="34"/>
  <c r="J286" i="34"/>
  <c r="J287" i="34"/>
  <c r="J288" i="34"/>
  <c r="J289" i="34"/>
  <c r="J290" i="34"/>
  <c r="J291" i="34"/>
  <c r="J292" i="34"/>
  <c r="L292" i="34" s="1"/>
  <c r="K292" i="34"/>
  <c r="K291" i="34" s="1"/>
  <c r="K290" i="34" s="1"/>
  <c r="K289" i="34" s="1"/>
  <c r="K288" i="34" s="1"/>
  <c r="K287" i="34" s="1"/>
  <c r="K286" i="34" s="1"/>
  <c r="K285" i="34" s="1"/>
  <c r="K284" i="34" s="1"/>
  <c r="K283" i="34" s="1"/>
  <c r="K282" i="34" s="1"/>
  <c r="K281" i="34" s="1"/>
  <c r="K280" i="34" s="1"/>
  <c r="K279" i="34" s="1"/>
  <c r="K278" i="34" s="1"/>
  <c r="K277" i="34" s="1"/>
  <c r="K276" i="34" s="1"/>
  <c r="K275" i="34" s="1"/>
  <c r="K274" i="34"/>
  <c r="E274" i="34"/>
  <c r="F280" i="34" s="1"/>
  <c r="G292" i="34"/>
  <c r="G291" i="34" s="1"/>
  <c r="G290" i="34" s="1"/>
  <c r="G289" i="34" s="1"/>
  <c r="G288" i="34" s="1"/>
  <c r="G287" i="34" s="1"/>
  <c r="G286" i="34" s="1"/>
  <c r="G285" i="34" s="1"/>
  <c r="G284" i="34" s="1"/>
  <c r="G283" i="34" s="1"/>
  <c r="G282" i="34" s="1"/>
  <c r="G281" i="34" s="1"/>
  <c r="G280" i="34" s="1"/>
  <c r="G279" i="34" s="1"/>
  <c r="G278" i="34" s="1"/>
  <c r="G277" i="34" s="1"/>
  <c r="G276" i="34" s="1"/>
  <c r="G275" i="34" s="1"/>
  <c r="F287" i="34" l="1"/>
  <c r="F279" i="34"/>
  <c r="F286" i="34"/>
  <c r="G274" i="34"/>
  <c r="F274" i="34"/>
  <c r="H274" i="34" s="1"/>
  <c r="F277" i="34"/>
  <c r="F292" i="34"/>
  <c r="H292" i="34" s="1"/>
  <c r="F284" i="34"/>
  <c r="F276" i="34"/>
  <c r="F275" i="34"/>
  <c r="F289" i="34"/>
  <c r="F281" i="34"/>
  <c r="F278" i="34"/>
  <c r="F285" i="34"/>
  <c r="F291" i="34"/>
  <c r="F283" i="34"/>
  <c r="F290" i="34"/>
  <c r="F282" i="34"/>
  <c r="F288" i="34"/>
  <c r="L291" i="34"/>
  <c r="L290" i="34" s="1"/>
  <c r="L289" i="34" s="1"/>
  <c r="L288" i="34" s="1"/>
  <c r="L287" i="34" s="1"/>
  <c r="L286" i="34" s="1"/>
  <c r="L285" i="34" s="1"/>
  <c r="L284" i="34" s="1"/>
  <c r="L283" i="34" s="1"/>
  <c r="L282" i="34" s="1"/>
  <c r="L281" i="34" s="1"/>
  <c r="L280" i="34" s="1"/>
  <c r="L279" i="34" s="1"/>
  <c r="L278" i="34" s="1"/>
  <c r="L277" i="34" s="1"/>
  <c r="L276" i="34" s="1"/>
  <c r="L275" i="34" s="1"/>
  <c r="H291" i="34" l="1"/>
  <c r="H290" i="34" s="1"/>
  <c r="H289" i="34" s="1"/>
  <c r="H288" i="34" s="1"/>
  <c r="H287" i="34" s="1"/>
  <c r="H286" i="34" s="1"/>
  <c r="H285" i="34" s="1"/>
  <c r="H284" i="34" s="1"/>
  <c r="H283" i="34" s="1"/>
  <c r="H282" i="34" s="1"/>
  <c r="H281" i="34" s="1"/>
  <c r="H280" i="34" s="1"/>
  <c r="H279" i="34" s="1"/>
  <c r="H278" i="34" s="1"/>
  <c r="H277" i="34" s="1"/>
  <c r="H276" i="34" s="1"/>
  <c r="H275" i="34" s="1"/>
  <c r="B39" i="53"/>
  <c r="C39" i="53"/>
  <c r="D39" i="53"/>
  <c r="E39" i="53"/>
  <c r="F39" i="53"/>
  <c r="G39" i="53"/>
  <c r="H39" i="53"/>
  <c r="I39" i="53"/>
  <c r="K39" i="53"/>
  <c r="L39" i="53"/>
  <c r="M39" i="53"/>
  <c r="P39" i="53"/>
  <c r="Q39" i="53"/>
  <c r="R39" i="53"/>
  <c r="S39" i="53"/>
  <c r="F273" i="54" l="1"/>
  <c r="F291" i="54"/>
  <c r="F290" i="54"/>
  <c r="B290" i="54"/>
  <c r="F289" i="54"/>
  <c r="B289" i="54"/>
  <c r="F288" i="54"/>
  <c r="B288" i="54"/>
  <c r="F287" i="54"/>
  <c r="B287" i="54"/>
  <c r="F286" i="54"/>
  <c r="B286" i="54"/>
  <c r="F285" i="54"/>
  <c r="B285" i="54"/>
  <c r="F284" i="54"/>
  <c r="B284" i="54"/>
  <c r="F283" i="54"/>
  <c r="B283" i="54"/>
  <c r="F282" i="54"/>
  <c r="B282" i="54"/>
  <c r="F281" i="54"/>
  <c r="B281" i="54"/>
  <c r="F280" i="54"/>
  <c r="B280" i="54"/>
  <c r="F279" i="54"/>
  <c r="B279" i="54"/>
  <c r="F278" i="54"/>
  <c r="B278" i="54"/>
  <c r="F277" i="54"/>
  <c r="B277" i="54"/>
  <c r="F276" i="54"/>
  <c r="B276" i="54"/>
  <c r="F275" i="54"/>
  <c r="D275" i="54"/>
  <c r="B275" i="54"/>
  <c r="F274" i="54"/>
  <c r="D396" i="16"/>
  <c r="D381" i="16"/>
  <c r="D366" i="16"/>
  <c r="D351" i="16"/>
  <c r="D336" i="16"/>
  <c r="D321" i="16"/>
  <c r="D306" i="16"/>
  <c r="D291" i="16"/>
  <c r="D276" i="16"/>
  <c r="D261" i="16"/>
  <c r="D246" i="16"/>
  <c r="D231" i="16"/>
  <c r="D216" i="16"/>
  <c r="D215" i="16"/>
  <c r="D201" i="16"/>
  <c r="D186" i="16"/>
  <c r="D171" i="16"/>
  <c r="D156" i="16"/>
  <c r="D141" i="16"/>
  <c r="D126" i="16"/>
  <c r="D111" i="16"/>
  <c r="D96" i="16"/>
  <c r="D81" i="16"/>
  <c r="D66" i="16"/>
  <c r="D51" i="16"/>
  <c r="D36" i="16"/>
  <c r="D21" i="16"/>
  <c r="E370" i="15"/>
  <c r="E355" i="15"/>
  <c r="E339" i="15"/>
  <c r="E323" i="15"/>
  <c r="E308" i="15"/>
  <c r="E293" i="15"/>
  <c r="E277" i="15"/>
  <c r="E262" i="15"/>
  <c r="E247" i="15"/>
  <c r="E232" i="15"/>
  <c r="E217" i="15"/>
  <c r="E202" i="15"/>
  <c r="E187" i="15"/>
  <c r="E172" i="15"/>
  <c r="E157" i="15"/>
  <c r="E142" i="15"/>
  <c r="E127" i="15"/>
  <c r="E112" i="15"/>
  <c r="E97" i="15"/>
  <c r="E82" i="15"/>
  <c r="E67" i="15"/>
  <c r="E52" i="15"/>
  <c r="E37" i="15"/>
  <c r="E22" i="15"/>
  <c r="B37" i="35" l="1"/>
  <c r="G37" i="35"/>
  <c r="F37" i="35"/>
  <c r="E37" i="35"/>
  <c r="D37" i="35"/>
  <c r="C37" i="35"/>
  <c r="Q28" i="53" l="1"/>
  <c r="Q29" i="53"/>
  <c r="Q30" i="53"/>
  <c r="J35" i="53"/>
  <c r="B38" i="53"/>
  <c r="C38" i="53"/>
  <c r="D38" i="53"/>
  <c r="E38" i="53"/>
  <c r="F38" i="53"/>
  <c r="G38" i="53"/>
  <c r="H38" i="53"/>
  <c r="I38" i="53"/>
  <c r="K38" i="53"/>
  <c r="L38" i="53"/>
  <c r="M38" i="53"/>
  <c r="P38" i="53"/>
  <c r="Q38" i="53"/>
  <c r="R38" i="53"/>
  <c r="S38" i="53"/>
  <c r="E255" i="34" l="1"/>
  <c r="F260" i="34" s="1"/>
  <c r="K273" i="34"/>
  <c r="K272" i="34" s="1"/>
  <c r="K271" i="34" s="1"/>
  <c r="K270" i="34" s="1"/>
  <c r="K269" i="34" s="1"/>
  <c r="K268" i="34" s="1"/>
  <c r="K267" i="34" s="1"/>
  <c r="K266" i="34" s="1"/>
  <c r="K265" i="34" s="1"/>
  <c r="K264" i="34" s="1"/>
  <c r="K263" i="34" s="1"/>
  <c r="K262" i="34" s="1"/>
  <c r="K261" i="34" s="1"/>
  <c r="K260" i="34" s="1"/>
  <c r="K259" i="34" s="1"/>
  <c r="K258" i="34" s="1"/>
  <c r="K257" i="34" s="1"/>
  <c r="K256" i="34" s="1"/>
  <c r="K255" i="34" s="1"/>
  <c r="G273" i="34"/>
  <c r="G272" i="34" s="1"/>
  <c r="G271" i="34" s="1"/>
  <c r="G270" i="34" s="1"/>
  <c r="G269" i="34" s="1"/>
  <c r="G268" i="34" s="1"/>
  <c r="G267" i="34" s="1"/>
  <c r="G266" i="34" s="1"/>
  <c r="G265" i="34" s="1"/>
  <c r="G264" i="34" s="1"/>
  <c r="G263" i="34" s="1"/>
  <c r="G262" i="34" s="1"/>
  <c r="G261" i="34" s="1"/>
  <c r="G260" i="34" s="1"/>
  <c r="G259" i="34" s="1"/>
  <c r="G258" i="34" s="1"/>
  <c r="G257" i="34" s="1"/>
  <c r="G256" i="34" s="1"/>
  <c r="G255" i="34" s="1"/>
  <c r="I255" i="34"/>
  <c r="J263" i="34" s="1"/>
  <c r="J270" i="34" l="1"/>
  <c r="J269" i="34"/>
  <c r="J265" i="34"/>
  <c r="J262" i="34"/>
  <c r="J261" i="34"/>
  <c r="J268" i="34"/>
  <c r="J273" i="34"/>
  <c r="L273" i="34" s="1"/>
  <c r="J260" i="34"/>
  <c r="J272" i="34"/>
  <c r="J257" i="34"/>
  <c r="F267" i="34"/>
  <c r="F259" i="34"/>
  <c r="F256" i="34"/>
  <c r="F266" i="34"/>
  <c r="F258" i="34"/>
  <c r="F273" i="34"/>
  <c r="H273" i="34" s="1"/>
  <c r="F265" i="34"/>
  <c r="F257" i="34"/>
  <c r="F272" i="34"/>
  <c r="F264" i="34"/>
  <c r="J255" i="34"/>
  <c r="L255" i="34" s="1"/>
  <c r="J267" i="34"/>
  <c r="J259" i="34"/>
  <c r="F271" i="34"/>
  <c r="F263" i="34"/>
  <c r="J256" i="34"/>
  <c r="J266" i="34"/>
  <c r="J258" i="34"/>
  <c r="F270" i="34"/>
  <c r="F262" i="34"/>
  <c r="J264" i="34"/>
  <c r="F269" i="34"/>
  <c r="F261" i="34"/>
  <c r="F268" i="34"/>
  <c r="J271" i="34"/>
  <c r="F272" i="54"/>
  <c r="F271" i="54"/>
  <c r="B271" i="54"/>
  <c r="F270" i="54"/>
  <c r="B270" i="54"/>
  <c r="F269" i="54"/>
  <c r="B269" i="54"/>
  <c r="F268" i="54"/>
  <c r="B268" i="54"/>
  <c r="F267" i="54"/>
  <c r="B267" i="54"/>
  <c r="F266" i="54"/>
  <c r="B266" i="54"/>
  <c r="F265" i="54"/>
  <c r="B265" i="54"/>
  <c r="F264" i="54"/>
  <c r="B264" i="54"/>
  <c r="F263" i="54"/>
  <c r="B263" i="54"/>
  <c r="F262" i="54"/>
  <c r="B262" i="54"/>
  <c r="F261" i="54"/>
  <c r="B261" i="54"/>
  <c r="F260" i="54"/>
  <c r="B260" i="54"/>
  <c r="F259" i="54"/>
  <c r="B259" i="54"/>
  <c r="F258" i="54"/>
  <c r="B258" i="54"/>
  <c r="F257" i="54"/>
  <c r="B257" i="54"/>
  <c r="F256" i="54"/>
  <c r="D256" i="54"/>
  <c r="B256" i="54"/>
  <c r="F255" i="54"/>
  <c r="F254" i="54"/>
  <c r="D394" i="16"/>
  <c r="D395" i="16"/>
  <c r="D379" i="16"/>
  <c r="D380" i="16"/>
  <c r="D365" i="16"/>
  <c r="D350" i="16"/>
  <c r="D335" i="16"/>
  <c r="D319" i="16"/>
  <c r="D320" i="16"/>
  <c r="D304" i="16"/>
  <c r="D305" i="16"/>
  <c r="D290" i="16"/>
  <c r="D274" i="16"/>
  <c r="D275" i="16"/>
  <c r="D259" i="16"/>
  <c r="D260" i="16"/>
  <c r="D244" i="16"/>
  <c r="D245" i="16"/>
  <c r="D229" i="16"/>
  <c r="D230" i="16"/>
  <c r="D214" i="16"/>
  <c r="D199" i="16"/>
  <c r="D200" i="16"/>
  <c r="D181" i="16"/>
  <c r="D182" i="16"/>
  <c r="D184" i="16"/>
  <c r="D183" i="16"/>
  <c r="D185" i="16"/>
  <c r="D169" i="16"/>
  <c r="D170" i="16"/>
  <c r="D154" i="16"/>
  <c r="D155" i="16"/>
  <c r="D139" i="16"/>
  <c r="D140" i="16"/>
  <c r="D124" i="16"/>
  <c r="D125" i="16"/>
  <c r="D109" i="16"/>
  <c r="D110" i="16"/>
  <c r="D95" i="16"/>
  <c r="D79" i="16"/>
  <c r="D80" i="16"/>
  <c r="D64" i="16"/>
  <c r="D65" i="16"/>
  <c r="D49" i="16"/>
  <c r="D50" i="16"/>
  <c r="D35" i="16"/>
  <c r="D20" i="16"/>
  <c r="E369" i="15"/>
  <c r="E354" i="15"/>
  <c r="E338" i="15"/>
  <c r="E322" i="15"/>
  <c r="E307" i="15"/>
  <c r="E292" i="15"/>
  <c r="E276" i="15"/>
  <c r="E261" i="15"/>
  <c r="E246" i="15"/>
  <c r="E231" i="15"/>
  <c r="E216" i="15"/>
  <c r="E201" i="15"/>
  <c r="E186" i="15"/>
  <c r="E171" i="15"/>
  <c r="E156" i="15"/>
  <c r="E141" i="15"/>
  <c r="E126" i="15"/>
  <c r="E111" i="15"/>
  <c r="E96" i="15"/>
  <c r="E81" i="15"/>
  <c r="E66" i="15"/>
  <c r="E51" i="15"/>
  <c r="E36" i="15"/>
  <c r="E21" i="15"/>
  <c r="H272" i="34" l="1"/>
  <c r="H271" i="34" s="1"/>
  <c r="H270" i="34" s="1"/>
  <c r="L272" i="34"/>
  <c r="L271" i="34" s="1"/>
  <c r="L270" i="34" s="1"/>
  <c r="L269" i="34" s="1"/>
  <c r="L268" i="34" s="1"/>
  <c r="L267" i="34" s="1"/>
  <c r="L266" i="34" s="1"/>
  <c r="L265" i="34" s="1"/>
  <c r="L264" i="34" s="1"/>
  <c r="L263" i="34" s="1"/>
  <c r="L262" i="34" s="1"/>
  <c r="L261" i="34" s="1"/>
  <c r="L260" i="34" s="1"/>
  <c r="L259" i="34" s="1"/>
  <c r="L258" i="34" s="1"/>
  <c r="L257" i="34" s="1"/>
  <c r="L256" i="34" s="1"/>
  <c r="H269" i="34"/>
  <c r="H268" i="34" s="1"/>
  <c r="H267" i="34" s="1"/>
  <c r="H266" i="34" s="1"/>
  <c r="H265" i="34" s="1"/>
  <c r="H264" i="34" s="1"/>
  <c r="H263" i="34" s="1"/>
  <c r="H262" i="34" s="1"/>
  <c r="H261" i="34" s="1"/>
  <c r="H260" i="34" s="1"/>
  <c r="H259" i="34" s="1"/>
  <c r="H258" i="34" s="1"/>
  <c r="H257" i="34" s="1"/>
  <c r="H256" i="34" s="1"/>
  <c r="H255" i="34" s="1"/>
  <c r="B36" i="35"/>
  <c r="C36" i="35"/>
  <c r="D36" i="35"/>
  <c r="E36" i="35"/>
  <c r="F36" i="35"/>
  <c r="G36" i="35"/>
  <c r="Q34" i="53" l="1"/>
  <c r="Q35" i="53"/>
  <c r="Q36" i="53"/>
  <c r="Q37" i="53"/>
  <c r="S37" i="53"/>
  <c r="R37" i="53"/>
  <c r="P37" i="53"/>
  <c r="M37" i="53"/>
  <c r="L37" i="53"/>
  <c r="K37" i="53"/>
  <c r="I37" i="53"/>
  <c r="H37" i="53"/>
  <c r="G37" i="53"/>
  <c r="F37" i="53"/>
  <c r="E37" i="53"/>
  <c r="D37" i="53"/>
  <c r="C37" i="53"/>
  <c r="B37" i="53"/>
  <c r="I236" i="34" l="1"/>
  <c r="E236" i="34"/>
  <c r="L254" i="34"/>
  <c r="K254" i="34"/>
  <c r="K253" i="34" s="1"/>
  <c r="K252" i="34" s="1"/>
  <c r="K251" i="34" s="1"/>
  <c r="K250" i="34" s="1"/>
  <c r="K249" i="34" s="1"/>
  <c r="K248" i="34" s="1"/>
  <c r="K247" i="34" s="1"/>
  <c r="K246" i="34" s="1"/>
  <c r="K245" i="34" s="1"/>
  <c r="K244" i="34" s="1"/>
  <c r="K243" i="34" s="1"/>
  <c r="K242" i="34" s="1"/>
  <c r="K241" i="34" s="1"/>
  <c r="K240" i="34" s="1"/>
  <c r="K239" i="34" s="1"/>
  <c r="K238" i="34" s="1"/>
  <c r="K237" i="34" s="1"/>
  <c r="K236" i="34" s="1"/>
  <c r="H254" i="34"/>
  <c r="H253" i="34" s="1"/>
  <c r="H252" i="34" s="1"/>
  <c r="H251" i="34" s="1"/>
  <c r="H250" i="34" s="1"/>
  <c r="H249" i="34" s="1"/>
  <c r="H248" i="34" s="1"/>
  <c r="H247" i="34" s="1"/>
  <c r="H246" i="34" s="1"/>
  <c r="H245" i="34" s="1"/>
  <c r="H244" i="34" s="1"/>
  <c r="H243" i="34" s="1"/>
  <c r="H242" i="34" s="1"/>
  <c r="H241" i="34" s="1"/>
  <c r="H240" i="34" s="1"/>
  <c r="H239" i="34" s="1"/>
  <c r="H238" i="34" s="1"/>
  <c r="H237" i="34" s="1"/>
  <c r="G254" i="34"/>
  <c r="G253" i="34" s="1"/>
  <c r="G252" i="34" s="1"/>
  <c r="G251" i="34" s="1"/>
  <c r="G250" i="34" s="1"/>
  <c r="G249" i="34" s="1"/>
  <c r="G248" i="34" s="1"/>
  <c r="G247" i="34" s="1"/>
  <c r="G246" i="34" s="1"/>
  <c r="G245" i="34" s="1"/>
  <c r="G244" i="34" s="1"/>
  <c r="G243" i="34" s="1"/>
  <c r="G242" i="34" s="1"/>
  <c r="G241" i="34" s="1"/>
  <c r="G240" i="34" s="1"/>
  <c r="G239" i="34" s="1"/>
  <c r="G238" i="34" s="1"/>
  <c r="G237" i="34" s="1"/>
  <c r="G236" i="34" s="1"/>
  <c r="L253" i="34"/>
  <c r="L252" i="34"/>
  <c r="L251" i="34" s="1"/>
  <c r="L250" i="34" s="1"/>
  <c r="L249" i="34" s="1"/>
  <c r="L248" i="34" s="1"/>
  <c r="L247" i="34" s="1"/>
  <c r="L246" i="34" s="1"/>
  <c r="L245" i="34" s="1"/>
  <c r="L244" i="34" s="1"/>
  <c r="L243" i="34" s="1"/>
  <c r="L242" i="34" s="1"/>
  <c r="L241" i="34" s="1"/>
  <c r="L240" i="34" s="1"/>
  <c r="L239" i="34" s="1"/>
  <c r="L238" i="34" s="1"/>
  <c r="L237" i="34" s="1"/>
  <c r="F253" i="54"/>
  <c r="F252" i="54"/>
  <c r="B252" i="54"/>
  <c r="F251" i="54"/>
  <c r="B251" i="54"/>
  <c r="F250" i="54"/>
  <c r="B250" i="54"/>
  <c r="F249" i="54"/>
  <c r="B249" i="54"/>
  <c r="F248" i="54"/>
  <c r="B248" i="54"/>
  <c r="F247" i="54"/>
  <c r="B247" i="54"/>
  <c r="F246" i="54"/>
  <c r="B246" i="54"/>
  <c r="F245" i="54"/>
  <c r="B245" i="54"/>
  <c r="F244" i="54"/>
  <c r="B244" i="54"/>
  <c r="F243" i="54"/>
  <c r="B243" i="54"/>
  <c r="F242" i="54"/>
  <c r="B242" i="54"/>
  <c r="F241" i="54"/>
  <c r="B241" i="54"/>
  <c r="F240" i="54"/>
  <c r="B240" i="54"/>
  <c r="F239" i="54"/>
  <c r="B239" i="54"/>
  <c r="F238" i="54"/>
  <c r="B238" i="54"/>
  <c r="F237" i="54"/>
  <c r="D237" i="54"/>
  <c r="B237" i="54"/>
  <c r="F236" i="54"/>
  <c r="F235" i="54"/>
  <c r="D349" i="16"/>
  <c r="D334" i="16"/>
  <c r="D289" i="16"/>
  <c r="C109" i="16"/>
  <c r="D94" i="16"/>
  <c r="D34" i="16"/>
  <c r="D19" i="16"/>
  <c r="E353" i="15"/>
  <c r="E337" i="15"/>
  <c r="E321" i="15"/>
  <c r="E306" i="15"/>
  <c r="E291" i="15"/>
  <c r="E275" i="15"/>
  <c r="E260" i="15"/>
  <c r="E245" i="15"/>
  <c r="E230" i="15"/>
  <c r="E215" i="15"/>
  <c r="E200" i="15"/>
  <c r="E185" i="15"/>
  <c r="E170" i="15"/>
  <c r="E155" i="15"/>
  <c r="E140" i="15"/>
  <c r="E125" i="15"/>
  <c r="E110" i="15"/>
  <c r="E95" i="15"/>
  <c r="E80" i="15"/>
  <c r="E65" i="15"/>
  <c r="E50" i="15"/>
  <c r="E35" i="15"/>
  <c r="E20" i="15"/>
  <c r="E368" i="15"/>
  <c r="C110" i="52"/>
  <c r="D110" i="52"/>
  <c r="E110" i="52"/>
  <c r="F110" i="52"/>
  <c r="G110" i="52"/>
  <c r="H110" i="52"/>
  <c r="B35" i="35" l="1"/>
  <c r="C35" i="35"/>
  <c r="D35" i="35"/>
  <c r="E35" i="35"/>
  <c r="F35" i="35"/>
  <c r="G35" i="35"/>
  <c r="L235" i="34" l="1"/>
  <c r="L234" i="34" s="1"/>
  <c r="L233" i="34" s="1"/>
  <c r="L232" i="34" s="1"/>
  <c r="L231" i="34" s="1"/>
  <c r="L230" i="34" s="1"/>
  <c r="L229" i="34" s="1"/>
  <c r="L228" i="34" s="1"/>
  <c r="L227" i="34" s="1"/>
  <c r="L226" i="34" s="1"/>
  <c r="L225" i="34" s="1"/>
  <c r="L224" i="34" s="1"/>
  <c r="L223" i="34" s="1"/>
  <c r="L222" i="34" s="1"/>
  <c r="L221" i="34" s="1"/>
  <c r="L220" i="34" s="1"/>
  <c r="L219" i="34" s="1"/>
  <c r="L218" i="34" s="1"/>
  <c r="K235" i="34"/>
  <c r="K234" i="34" s="1"/>
  <c r="K233" i="34" s="1"/>
  <c r="K232" i="34" s="1"/>
  <c r="K231" i="34" s="1"/>
  <c r="K230" i="34" s="1"/>
  <c r="K229" i="34" s="1"/>
  <c r="K228" i="34" s="1"/>
  <c r="K227" i="34" s="1"/>
  <c r="K226" i="34" s="1"/>
  <c r="K225" i="34" s="1"/>
  <c r="K224" i="34" s="1"/>
  <c r="K223" i="34" s="1"/>
  <c r="K222" i="34" s="1"/>
  <c r="K221" i="34" s="1"/>
  <c r="K220" i="34" s="1"/>
  <c r="K219" i="34" s="1"/>
  <c r="K218" i="34" s="1"/>
  <c r="K217" i="34" s="1"/>
  <c r="H235" i="34"/>
  <c r="H234" i="34" s="1"/>
  <c r="H233" i="34" s="1"/>
  <c r="H232" i="34" s="1"/>
  <c r="H231" i="34" s="1"/>
  <c r="H230" i="34" s="1"/>
  <c r="H229" i="34" s="1"/>
  <c r="H228" i="34" s="1"/>
  <c r="H227" i="34" s="1"/>
  <c r="H226" i="34" s="1"/>
  <c r="H225" i="34" s="1"/>
  <c r="H224" i="34" s="1"/>
  <c r="H223" i="34" s="1"/>
  <c r="H222" i="34" s="1"/>
  <c r="H221" i="34" s="1"/>
  <c r="H220" i="34" s="1"/>
  <c r="H219" i="34" s="1"/>
  <c r="H218" i="34" s="1"/>
  <c r="G235" i="34"/>
  <c r="G234" i="34" s="1"/>
  <c r="G233" i="34" s="1"/>
  <c r="G232" i="34" s="1"/>
  <c r="G231" i="34" s="1"/>
  <c r="G230" i="34" s="1"/>
  <c r="G229" i="34" s="1"/>
  <c r="G228" i="34" s="1"/>
  <c r="G227" i="34" s="1"/>
  <c r="G226" i="34" s="1"/>
  <c r="G225" i="34" s="1"/>
  <c r="G224" i="34" s="1"/>
  <c r="G223" i="34" s="1"/>
  <c r="G222" i="34" s="1"/>
  <c r="G221" i="34" s="1"/>
  <c r="G220" i="34" s="1"/>
  <c r="G219" i="34" s="1"/>
  <c r="G218" i="34" s="1"/>
  <c r="G217" i="34" s="1"/>
  <c r="F234" i="54" l="1"/>
  <c r="F233" i="54"/>
  <c r="F232" i="54"/>
  <c r="F231" i="54"/>
  <c r="F230" i="54"/>
  <c r="F229" i="54"/>
  <c r="F228" i="54"/>
  <c r="F227" i="54"/>
  <c r="F226" i="54"/>
  <c r="F225" i="54"/>
  <c r="F224" i="54"/>
  <c r="F223" i="54"/>
  <c r="F222" i="54"/>
  <c r="F221" i="54"/>
  <c r="F220" i="54"/>
  <c r="F219" i="54"/>
  <c r="F218" i="54"/>
  <c r="F217" i="54"/>
  <c r="F216" i="54"/>
  <c r="F215" i="54"/>
  <c r="F214" i="54"/>
  <c r="B214" i="54"/>
  <c r="F213" i="54"/>
  <c r="B213" i="54"/>
  <c r="F212" i="54"/>
  <c r="B212" i="54"/>
  <c r="F211" i="54"/>
  <c r="B211" i="54"/>
  <c r="F210" i="54"/>
  <c r="B210" i="54"/>
  <c r="F209" i="54"/>
  <c r="B209" i="54"/>
  <c r="F208" i="54"/>
  <c r="B208" i="54"/>
  <c r="F207" i="54"/>
  <c r="B207" i="54"/>
  <c r="F206" i="54"/>
  <c r="B206" i="54"/>
  <c r="F205" i="54"/>
  <c r="B205" i="54"/>
  <c r="F204" i="54"/>
  <c r="B204" i="54"/>
  <c r="F203" i="54"/>
  <c r="B203" i="54"/>
  <c r="F202" i="54"/>
  <c r="B202" i="54"/>
  <c r="F201" i="54"/>
  <c r="B201" i="54"/>
  <c r="F200" i="54"/>
  <c r="B200" i="54"/>
  <c r="F199" i="54"/>
  <c r="D199" i="54"/>
  <c r="B199" i="54"/>
  <c r="F198" i="54"/>
  <c r="F197" i="54"/>
  <c r="D18" i="16" l="1"/>
  <c r="D33" i="16"/>
  <c r="D48" i="16"/>
  <c r="D63" i="16"/>
  <c r="D78" i="16"/>
  <c r="D93" i="16"/>
  <c r="D123" i="16"/>
  <c r="D138" i="16"/>
  <c r="D153" i="16"/>
  <c r="D168" i="16"/>
  <c r="D198" i="16"/>
  <c r="D213" i="16"/>
  <c r="D228" i="16"/>
  <c r="D243" i="16"/>
  <c r="D258" i="16"/>
  <c r="D273" i="16"/>
  <c r="D288" i="16"/>
  <c r="D303" i="16"/>
  <c r="D318" i="16"/>
  <c r="D333" i="16"/>
  <c r="D348" i="16"/>
  <c r="D378" i="16"/>
  <c r="C108" i="16"/>
  <c r="C107" i="16"/>
  <c r="D393" i="16"/>
  <c r="E19" i="15"/>
  <c r="E34" i="15"/>
  <c r="E49" i="15"/>
  <c r="E64" i="15"/>
  <c r="E79" i="15"/>
  <c r="E94" i="15"/>
  <c r="E109" i="15"/>
  <c r="E124" i="15"/>
  <c r="E139" i="15"/>
  <c r="E154" i="15"/>
  <c r="E169" i="15"/>
  <c r="E184" i="15"/>
  <c r="E199" i="15"/>
  <c r="E214" i="15"/>
  <c r="E229" i="15"/>
  <c r="E244" i="15"/>
  <c r="E259" i="15"/>
  <c r="E274" i="15"/>
  <c r="E290" i="15"/>
  <c r="E305" i="15"/>
  <c r="E320" i="15"/>
  <c r="E336" i="15"/>
  <c r="E352" i="15"/>
  <c r="E367" i="15"/>
  <c r="E366" i="15"/>
  <c r="D108" i="16" l="1"/>
  <c r="C108" i="52"/>
  <c r="D108" i="52"/>
  <c r="E108" i="52"/>
  <c r="F108" i="52"/>
  <c r="G108" i="52"/>
  <c r="H108" i="52"/>
  <c r="C109" i="52"/>
  <c r="D109" i="52"/>
  <c r="E109" i="52"/>
  <c r="F109" i="52"/>
  <c r="G109" i="52"/>
  <c r="H109" i="52"/>
  <c r="H107" i="52"/>
  <c r="G107" i="52"/>
  <c r="F107" i="52"/>
  <c r="E107" i="52"/>
  <c r="D107" i="52"/>
  <c r="C107" i="52"/>
  <c r="H106" i="52"/>
  <c r="G106" i="52"/>
  <c r="F106" i="52"/>
  <c r="E106" i="52"/>
  <c r="D106" i="52"/>
  <c r="C106" i="52"/>
  <c r="H105" i="52"/>
  <c r="G105" i="52"/>
  <c r="F105" i="52"/>
  <c r="E105" i="52"/>
  <c r="D105" i="52"/>
  <c r="C105" i="52"/>
  <c r="H104" i="52"/>
  <c r="G104" i="52"/>
  <c r="F104" i="52"/>
  <c r="E104" i="52"/>
  <c r="D104" i="52"/>
  <c r="C104" i="52"/>
  <c r="H103" i="52"/>
  <c r="G103" i="52"/>
  <c r="F103" i="52"/>
  <c r="E103" i="52"/>
  <c r="D103" i="52"/>
  <c r="C103" i="52"/>
  <c r="H102" i="52"/>
  <c r="G102" i="52"/>
  <c r="F102" i="52"/>
  <c r="E102" i="52"/>
  <c r="D102" i="52"/>
  <c r="C102" i="52"/>
  <c r="H101" i="52"/>
  <c r="G101" i="52"/>
  <c r="F101" i="52"/>
  <c r="E101" i="52"/>
  <c r="D101" i="52"/>
  <c r="C101" i="52"/>
  <c r="H100" i="52"/>
  <c r="G100" i="52"/>
  <c r="F100" i="52"/>
  <c r="E100" i="52"/>
  <c r="D100" i="52"/>
  <c r="C100" i="52"/>
  <c r="H99" i="52"/>
  <c r="G99" i="52"/>
  <c r="F99" i="52"/>
  <c r="E99" i="52"/>
  <c r="D99" i="52"/>
  <c r="C99" i="52"/>
  <c r="H98" i="52"/>
  <c r="G98" i="52"/>
  <c r="F98" i="52"/>
  <c r="E98" i="52"/>
  <c r="D98" i="52"/>
  <c r="C98" i="52"/>
  <c r="B25" i="35" l="1"/>
  <c r="C25" i="35"/>
  <c r="D25" i="35"/>
  <c r="E25" i="35"/>
  <c r="F25" i="35"/>
  <c r="G25" i="35"/>
  <c r="B26" i="35"/>
  <c r="C26" i="35"/>
  <c r="D26" i="35"/>
  <c r="E26" i="35"/>
  <c r="F26" i="35"/>
  <c r="G26" i="35"/>
  <c r="B27" i="35"/>
  <c r="C27" i="35"/>
  <c r="D27" i="35"/>
  <c r="E27" i="35"/>
  <c r="F27" i="35"/>
  <c r="G27" i="35"/>
  <c r="B28" i="35"/>
  <c r="C28" i="35"/>
  <c r="D28" i="35"/>
  <c r="E28" i="35"/>
  <c r="F28" i="35"/>
  <c r="G28" i="35"/>
  <c r="B29" i="35"/>
  <c r="C29" i="35"/>
  <c r="D29" i="35"/>
  <c r="E29" i="35"/>
  <c r="F29" i="35"/>
  <c r="G29" i="35"/>
  <c r="B30" i="35"/>
  <c r="C30" i="35"/>
  <c r="D30" i="35"/>
  <c r="E30" i="35"/>
  <c r="F30" i="35"/>
  <c r="G30" i="35"/>
  <c r="B31" i="35"/>
  <c r="C31" i="35"/>
  <c r="D31" i="35"/>
  <c r="E31" i="35"/>
  <c r="F31" i="35"/>
  <c r="G31" i="35"/>
  <c r="B32" i="35"/>
  <c r="C32" i="35"/>
  <c r="D32" i="35"/>
  <c r="E32" i="35"/>
  <c r="F32" i="35"/>
  <c r="G32" i="35"/>
  <c r="B33" i="35"/>
  <c r="C33" i="35"/>
  <c r="D33" i="35"/>
  <c r="E33" i="35"/>
  <c r="F33" i="35"/>
  <c r="G33" i="35"/>
  <c r="B34" i="35"/>
  <c r="C34" i="35"/>
  <c r="D34" i="35"/>
  <c r="E34" i="35"/>
  <c r="F34" i="35"/>
  <c r="G34" i="35"/>
  <c r="C24" i="35"/>
  <c r="D24" i="35"/>
  <c r="E24" i="35"/>
  <c r="F24" i="35"/>
  <c r="G24" i="35"/>
  <c r="B24" i="35"/>
  <c r="B27" i="53"/>
  <c r="C27" i="53"/>
  <c r="D27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Q27" i="53"/>
  <c r="R27" i="53"/>
  <c r="S27" i="53"/>
  <c r="B28" i="53"/>
  <c r="C28" i="53"/>
  <c r="D28" i="53"/>
  <c r="E28" i="53"/>
  <c r="F28" i="53"/>
  <c r="G28" i="53"/>
  <c r="H28" i="53"/>
  <c r="I28" i="53"/>
  <c r="J28" i="53"/>
  <c r="K28" i="53"/>
  <c r="L28" i="53"/>
  <c r="M28" i="53"/>
  <c r="N28" i="53"/>
  <c r="O28" i="53"/>
  <c r="P28" i="53"/>
  <c r="R28" i="53"/>
  <c r="S28" i="53"/>
  <c r="B29" i="53"/>
  <c r="C29" i="53"/>
  <c r="D29" i="53"/>
  <c r="E29" i="53"/>
  <c r="F29" i="53"/>
  <c r="G29" i="53"/>
  <c r="H29" i="53"/>
  <c r="I29" i="53"/>
  <c r="J29" i="53"/>
  <c r="K29" i="53"/>
  <c r="L29" i="53"/>
  <c r="M29" i="53"/>
  <c r="N29" i="53"/>
  <c r="O29" i="53"/>
  <c r="P29" i="53"/>
  <c r="R29" i="53"/>
  <c r="S29" i="53"/>
  <c r="B30" i="53"/>
  <c r="C30" i="53"/>
  <c r="D30" i="53"/>
  <c r="E30" i="53"/>
  <c r="F30" i="53"/>
  <c r="G30" i="53"/>
  <c r="H30" i="53"/>
  <c r="I30" i="53"/>
  <c r="J30" i="53"/>
  <c r="K30" i="53"/>
  <c r="L30" i="53"/>
  <c r="M30" i="53"/>
  <c r="N30" i="53"/>
  <c r="O30" i="53"/>
  <c r="P30" i="53"/>
  <c r="R30" i="53"/>
  <c r="S30" i="53"/>
  <c r="B31" i="53"/>
  <c r="C31" i="53"/>
  <c r="D31" i="53"/>
  <c r="E31" i="53"/>
  <c r="F31" i="53"/>
  <c r="G31" i="53"/>
  <c r="H31" i="53"/>
  <c r="I31" i="53"/>
  <c r="J31" i="53"/>
  <c r="K31" i="53"/>
  <c r="L31" i="53"/>
  <c r="M31" i="53"/>
  <c r="N31" i="53"/>
  <c r="O31" i="53"/>
  <c r="P31" i="53"/>
  <c r="R31" i="53"/>
  <c r="S31" i="53"/>
  <c r="B32" i="53"/>
  <c r="C32" i="53"/>
  <c r="D32" i="53"/>
  <c r="E32" i="53"/>
  <c r="F32" i="53"/>
  <c r="G32" i="53"/>
  <c r="H32" i="53"/>
  <c r="I32" i="53"/>
  <c r="J32" i="53"/>
  <c r="K32" i="53"/>
  <c r="L32" i="53"/>
  <c r="M32" i="53"/>
  <c r="N32" i="53"/>
  <c r="P32" i="53"/>
  <c r="R32" i="53"/>
  <c r="S32" i="53"/>
  <c r="B33" i="53"/>
  <c r="C33" i="53"/>
  <c r="D33" i="53"/>
  <c r="E33" i="53"/>
  <c r="F33" i="53"/>
  <c r="G33" i="53"/>
  <c r="H33" i="53"/>
  <c r="I33" i="53"/>
  <c r="J33" i="53"/>
  <c r="K33" i="53"/>
  <c r="L33" i="53"/>
  <c r="M33" i="53"/>
  <c r="P33" i="53"/>
  <c r="R33" i="53"/>
  <c r="S33" i="53"/>
  <c r="B34" i="53"/>
  <c r="C34" i="53"/>
  <c r="D34" i="53"/>
  <c r="E34" i="53"/>
  <c r="F34" i="53"/>
  <c r="G34" i="53"/>
  <c r="H34" i="53"/>
  <c r="I34" i="53"/>
  <c r="J34" i="53"/>
  <c r="K34" i="53"/>
  <c r="L34" i="53"/>
  <c r="M34" i="53"/>
  <c r="P34" i="53"/>
  <c r="R34" i="53"/>
  <c r="S34" i="53"/>
  <c r="B35" i="53"/>
  <c r="C35" i="53"/>
  <c r="D35" i="53"/>
  <c r="E35" i="53"/>
  <c r="F35" i="53"/>
  <c r="G35" i="53"/>
  <c r="H35" i="53"/>
  <c r="I35" i="53"/>
  <c r="K35" i="53"/>
  <c r="L35" i="53"/>
  <c r="M35" i="53"/>
  <c r="P35" i="53"/>
  <c r="R35" i="53"/>
  <c r="S35" i="53"/>
  <c r="B36" i="53"/>
  <c r="C36" i="53"/>
  <c r="D36" i="53"/>
  <c r="E36" i="53"/>
  <c r="F36" i="53"/>
  <c r="G36" i="53"/>
  <c r="H36" i="53"/>
  <c r="I36" i="53"/>
  <c r="K36" i="53"/>
  <c r="L36" i="53"/>
  <c r="M36" i="53"/>
  <c r="P36" i="53"/>
  <c r="R36" i="53"/>
  <c r="S36" i="53"/>
  <c r="G216" i="34" l="1"/>
  <c r="G215" i="34" s="1"/>
  <c r="G214" i="34" s="1"/>
  <c r="G213" i="34" s="1"/>
  <c r="G212" i="34" s="1"/>
  <c r="G211" i="34" s="1"/>
  <c r="G210" i="34" s="1"/>
  <c r="G209" i="34" s="1"/>
  <c r="G208" i="34" s="1"/>
  <c r="G207" i="34" s="1"/>
  <c r="G206" i="34" s="1"/>
  <c r="G205" i="34" s="1"/>
  <c r="G204" i="34" s="1"/>
  <c r="G203" i="34" s="1"/>
  <c r="G202" i="34" s="1"/>
  <c r="G201" i="34" s="1"/>
  <c r="G200" i="34" s="1"/>
  <c r="G199" i="34" s="1"/>
  <c r="G198" i="34" s="1"/>
  <c r="H216" i="34"/>
  <c r="H215" i="34" s="1"/>
  <c r="H214" i="34" s="1"/>
  <c r="H213" i="34" s="1"/>
  <c r="H212" i="34" s="1"/>
  <c r="H211" i="34" s="1"/>
  <c r="H210" i="34" s="1"/>
  <c r="H209" i="34" s="1"/>
  <c r="H208" i="34" s="1"/>
  <c r="H207" i="34" s="1"/>
  <c r="H206" i="34" s="1"/>
  <c r="H205" i="34" s="1"/>
  <c r="H204" i="34" s="1"/>
  <c r="H203" i="34" s="1"/>
  <c r="H202" i="34" s="1"/>
  <c r="H201" i="34" s="1"/>
  <c r="H200" i="34" s="1"/>
  <c r="H199" i="34" s="1"/>
  <c r="K216" i="34"/>
  <c r="K215" i="34" s="1"/>
  <c r="K214" i="34" s="1"/>
  <c r="K213" i="34" s="1"/>
  <c r="K212" i="34" s="1"/>
  <c r="K211" i="34" s="1"/>
  <c r="K210" i="34" s="1"/>
  <c r="K209" i="34" s="1"/>
  <c r="K208" i="34" s="1"/>
  <c r="K207" i="34" s="1"/>
  <c r="K206" i="34" s="1"/>
  <c r="K205" i="34" s="1"/>
  <c r="K204" i="34" s="1"/>
  <c r="K203" i="34" s="1"/>
  <c r="K202" i="34" s="1"/>
  <c r="K201" i="34" s="1"/>
  <c r="K200" i="34" s="1"/>
  <c r="K199" i="34" s="1"/>
  <c r="K198" i="34" s="1"/>
  <c r="L216" i="34"/>
  <c r="L215" i="34" s="1"/>
  <c r="L214" i="34" s="1"/>
  <c r="L213" i="34" s="1"/>
  <c r="L212" i="34" s="1"/>
  <c r="L211" i="34" s="1"/>
  <c r="L210" i="34" s="1"/>
  <c r="L209" i="34" s="1"/>
  <c r="L208" i="34" s="1"/>
  <c r="L207" i="34" s="1"/>
  <c r="L206" i="34" s="1"/>
  <c r="L205" i="34" s="1"/>
  <c r="L204" i="34" s="1"/>
  <c r="L203" i="34" s="1"/>
  <c r="L202" i="34" s="1"/>
  <c r="L201" i="34" s="1"/>
  <c r="L200" i="34" s="1"/>
  <c r="L199" i="34" s="1"/>
  <c r="B218" i="54" l="1"/>
  <c r="D218" i="54"/>
  <c r="B219" i="54"/>
  <c r="B220" i="54"/>
  <c r="B221" i="54"/>
  <c r="B222" i="54"/>
  <c r="B223" i="54"/>
  <c r="B224" i="54"/>
  <c r="B225" i="54"/>
  <c r="B226" i="54"/>
  <c r="B227" i="54"/>
  <c r="B228" i="54"/>
  <c r="B229" i="54"/>
  <c r="B230" i="54"/>
  <c r="B231" i="54"/>
  <c r="B232" i="54"/>
  <c r="B233" i="54"/>
  <c r="L197" i="34" l="1"/>
  <c r="L196" i="34" s="1"/>
  <c r="L195" i="34" s="1"/>
  <c r="L194" i="34" s="1"/>
  <c r="L193" i="34" s="1"/>
  <c r="L192" i="34" s="1"/>
  <c r="L191" i="34" s="1"/>
  <c r="L190" i="34" s="1"/>
  <c r="L189" i="34" s="1"/>
  <c r="L188" i="34" s="1"/>
  <c r="L187" i="34" s="1"/>
  <c r="L186" i="34" s="1"/>
  <c r="L185" i="34" s="1"/>
  <c r="L184" i="34" s="1"/>
  <c r="L183" i="34" s="1"/>
  <c r="L182" i="34" s="1"/>
  <c r="L181" i="34" s="1"/>
  <c r="L180" i="34" s="1"/>
  <c r="K197" i="34"/>
  <c r="K196" i="34" s="1"/>
  <c r="K195" i="34" s="1"/>
  <c r="K194" i="34" s="1"/>
  <c r="K193" i="34" s="1"/>
  <c r="K192" i="34" s="1"/>
  <c r="K191" i="34" s="1"/>
  <c r="K190" i="34" s="1"/>
  <c r="K189" i="34" s="1"/>
  <c r="K188" i="34" s="1"/>
  <c r="K187" i="34" s="1"/>
  <c r="K186" i="34" s="1"/>
  <c r="K185" i="34" s="1"/>
  <c r="K184" i="34" s="1"/>
  <c r="K183" i="34" s="1"/>
  <c r="K182" i="34" s="1"/>
  <c r="K181" i="34" s="1"/>
  <c r="K180" i="34" s="1"/>
  <c r="H197" i="34"/>
  <c r="H196" i="34" s="1"/>
  <c r="H195" i="34" s="1"/>
  <c r="H194" i="34" s="1"/>
  <c r="H193" i="34" s="1"/>
  <c r="H192" i="34" s="1"/>
  <c r="H191" i="34" s="1"/>
  <c r="H190" i="34" s="1"/>
  <c r="H189" i="34" s="1"/>
  <c r="H188" i="34" s="1"/>
  <c r="H187" i="34" s="1"/>
  <c r="H186" i="34" s="1"/>
  <c r="H185" i="34" s="1"/>
  <c r="H184" i="34" s="1"/>
  <c r="H183" i="34" s="1"/>
  <c r="H182" i="34" s="1"/>
  <c r="H181" i="34" s="1"/>
  <c r="H180" i="34" s="1"/>
  <c r="G197" i="34"/>
  <c r="G196" i="34" s="1"/>
  <c r="G195" i="34" s="1"/>
  <c r="G194" i="34" s="1"/>
  <c r="G193" i="34" s="1"/>
  <c r="G192" i="34" s="1"/>
  <c r="G191" i="34" s="1"/>
  <c r="G190" i="34" s="1"/>
  <c r="G189" i="34" s="1"/>
  <c r="G188" i="34" s="1"/>
  <c r="G187" i="34" s="1"/>
  <c r="G186" i="34" s="1"/>
  <c r="G185" i="34" s="1"/>
  <c r="G184" i="34" s="1"/>
  <c r="G183" i="34" s="1"/>
  <c r="G182" i="34" s="1"/>
  <c r="G181" i="34" s="1"/>
  <c r="G180" i="34" s="1"/>
  <c r="G179" i="34" s="1"/>
  <c r="F179" i="54" l="1"/>
  <c r="F180" i="54"/>
  <c r="F181" i="54"/>
  <c r="F182" i="54"/>
  <c r="F183" i="54"/>
  <c r="F184" i="54"/>
  <c r="F185" i="54"/>
  <c r="F186" i="54"/>
  <c r="F187" i="54"/>
  <c r="F188" i="54"/>
  <c r="F189" i="54"/>
  <c r="F190" i="54"/>
  <c r="F191" i="54"/>
  <c r="F192" i="54"/>
  <c r="F193" i="54"/>
  <c r="F194" i="54"/>
  <c r="F195" i="54"/>
  <c r="F196" i="54"/>
  <c r="F178" i="54"/>
  <c r="F177" i="54" l="1"/>
  <c r="F176" i="54"/>
  <c r="B176" i="54"/>
  <c r="F175" i="54"/>
  <c r="B175" i="54"/>
  <c r="F174" i="54"/>
  <c r="B174" i="54"/>
  <c r="F173" i="54"/>
  <c r="B173" i="54"/>
  <c r="F172" i="54"/>
  <c r="B172" i="54"/>
  <c r="F171" i="54"/>
  <c r="B171" i="54"/>
  <c r="F170" i="54"/>
  <c r="B170" i="54"/>
  <c r="F169" i="54"/>
  <c r="B169" i="54"/>
  <c r="F168" i="54"/>
  <c r="B168" i="54"/>
  <c r="F167" i="54"/>
  <c r="B167" i="54"/>
  <c r="F166" i="54"/>
  <c r="B166" i="54"/>
  <c r="F165" i="54"/>
  <c r="B165" i="54"/>
  <c r="F164" i="54"/>
  <c r="B164" i="54"/>
  <c r="F163" i="54"/>
  <c r="B163" i="54"/>
  <c r="F162" i="54"/>
  <c r="B162" i="54"/>
  <c r="F161" i="54"/>
  <c r="D161" i="54"/>
  <c r="B161" i="54"/>
  <c r="F160" i="54"/>
  <c r="F159" i="54"/>
  <c r="B195" i="54" l="1"/>
  <c r="B194" i="54"/>
  <c r="B193" i="54"/>
  <c r="B192" i="54"/>
  <c r="B191" i="54"/>
  <c r="B190" i="54"/>
  <c r="B189" i="54"/>
  <c r="B188" i="54"/>
  <c r="B187" i="54"/>
  <c r="B186" i="54"/>
  <c r="B185" i="54"/>
  <c r="B184" i="54"/>
  <c r="B183" i="54"/>
  <c r="B182" i="54"/>
  <c r="B181" i="54"/>
  <c r="D180" i="54"/>
  <c r="B180" i="54"/>
  <c r="B158" i="34" l="1"/>
  <c r="B157" i="34"/>
  <c r="B156" i="34"/>
  <c r="B155" i="34"/>
  <c r="B154" i="34"/>
  <c r="B153" i="34"/>
  <c r="B152" i="34"/>
  <c r="B151" i="34"/>
  <c r="B150" i="34"/>
  <c r="B149" i="34"/>
  <c r="B148" i="34"/>
  <c r="B147" i="34"/>
  <c r="B146" i="34"/>
  <c r="B145" i="34"/>
  <c r="B144" i="34"/>
  <c r="D143" i="34"/>
  <c r="B143" i="34"/>
  <c r="B157" i="54"/>
  <c r="B156" i="54"/>
  <c r="B155" i="54"/>
  <c r="B154" i="54"/>
  <c r="B153" i="54"/>
  <c r="B152" i="54"/>
  <c r="B151" i="54"/>
  <c r="B150" i="54"/>
  <c r="B149" i="54"/>
  <c r="B148" i="54"/>
  <c r="B147" i="54"/>
  <c r="B146" i="54"/>
  <c r="B145" i="54"/>
  <c r="B144" i="54"/>
  <c r="B143" i="54"/>
  <c r="D142" i="54"/>
  <c r="B142" i="54"/>
  <c r="B138" i="54"/>
  <c r="B137" i="54"/>
  <c r="B136" i="54"/>
  <c r="B135" i="54"/>
  <c r="B134" i="54"/>
  <c r="B133" i="54"/>
  <c r="B132" i="54"/>
  <c r="B131" i="54"/>
  <c r="B130" i="54"/>
  <c r="B129" i="54"/>
  <c r="B128" i="54"/>
  <c r="B127" i="54"/>
  <c r="B126" i="54"/>
  <c r="B125" i="54"/>
  <c r="B124" i="54"/>
  <c r="D123" i="54"/>
  <c r="B123" i="54"/>
  <c r="B139" i="34"/>
  <c r="B138" i="34"/>
  <c r="B137" i="34"/>
  <c r="B136" i="34"/>
  <c r="B135" i="34"/>
  <c r="B134" i="34"/>
  <c r="B133" i="34"/>
  <c r="B132" i="34"/>
  <c r="B131" i="34"/>
  <c r="B130" i="34"/>
  <c r="B129" i="34"/>
  <c r="B128" i="34"/>
  <c r="B127" i="34"/>
  <c r="B126" i="34"/>
  <c r="B125" i="34"/>
  <c r="D124" i="34"/>
  <c r="B124" i="34"/>
  <c r="B11" i="1"/>
  <c r="B10" i="1"/>
  <c r="B9" i="54"/>
  <c r="D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8" i="54"/>
  <c r="D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7" i="54"/>
  <c r="D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6" i="54"/>
  <c r="D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5" i="54"/>
  <c r="D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4" i="54"/>
  <c r="D104" i="54"/>
  <c r="B105" i="54"/>
  <c r="B106" i="54"/>
  <c r="B107" i="54"/>
  <c r="B108" i="54"/>
  <c r="B109" i="54"/>
  <c r="B110" i="54"/>
  <c r="B111" i="54"/>
  <c r="B112" i="54"/>
  <c r="B113" i="54"/>
  <c r="B114" i="54"/>
  <c r="B115" i="54"/>
  <c r="B116" i="54"/>
  <c r="B117" i="54"/>
  <c r="B118" i="54"/>
  <c r="B119" i="54"/>
  <c r="L103" i="34"/>
  <c r="K120" i="34"/>
  <c r="K119" i="34" s="1"/>
  <c r="L121" i="34"/>
  <c r="H121" i="34"/>
  <c r="G120" i="34"/>
  <c r="G119" i="34" s="1"/>
  <c r="H103" i="34"/>
  <c r="B120" i="34"/>
  <c r="B119" i="34"/>
  <c r="B118" i="34"/>
  <c r="B117" i="34"/>
  <c r="B116" i="34"/>
  <c r="B115" i="34"/>
  <c r="B114" i="34"/>
  <c r="B113" i="34"/>
  <c r="B112" i="34"/>
  <c r="B111" i="34"/>
  <c r="B110" i="34"/>
  <c r="B109" i="34"/>
  <c r="B108" i="34"/>
  <c r="B107" i="34"/>
  <c r="B106" i="34"/>
  <c r="D105" i="34"/>
  <c r="B105" i="34"/>
  <c r="B13" i="1"/>
  <c r="B26" i="53"/>
  <c r="C26" i="53"/>
  <c r="D26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Q26" i="53"/>
  <c r="R26" i="53"/>
  <c r="S26" i="53"/>
  <c r="B15" i="1"/>
  <c r="B4" i="1"/>
  <c r="B5" i="1"/>
  <c r="B6" i="1"/>
  <c r="B7" i="1"/>
  <c r="B8" i="1"/>
  <c r="B9" i="1"/>
  <c r="B12" i="1"/>
  <c r="B14" i="1"/>
  <c r="B101" i="34"/>
  <c r="B100" i="34"/>
  <c r="B99" i="34"/>
  <c r="B98" i="34"/>
  <c r="B97" i="34"/>
  <c r="B96" i="34"/>
  <c r="B95" i="34"/>
  <c r="B94" i="34"/>
  <c r="B93" i="34"/>
  <c r="B92" i="34"/>
  <c r="B91" i="34"/>
  <c r="B90" i="34"/>
  <c r="B89" i="34"/>
  <c r="B88" i="34"/>
  <c r="B87" i="34"/>
  <c r="D86" i="34"/>
  <c r="B86" i="34"/>
  <c r="B82" i="34"/>
  <c r="B81" i="34"/>
  <c r="B80" i="34"/>
  <c r="B79" i="34"/>
  <c r="B78" i="34"/>
  <c r="B77" i="34"/>
  <c r="B76" i="34"/>
  <c r="B75" i="34"/>
  <c r="B74" i="34"/>
  <c r="B73" i="34"/>
  <c r="B72" i="34"/>
  <c r="B71" i="34"/>
  <c r="B70" i="34"/>
  <c r="B69" i="34"/>
  <c r="B68" i="34"/>
  <c r="D67" i="34"/>
  <c r="B67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D48" i="34"/>
  <c r="B48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D29" i="34"/>
  <c r="B29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D10" i="34"/>
  <c r="B10" i="34"/>
  <c r="G118" i="34" l="1"/>
  <c r="H119" i="34"/>
  <c r="H120" i="34"/>
  <c r="L120" i="34"/>
  <c r="L119" i="34"/>
  <c r="K118" i="34"/>
  <c r="G117" i="34" l="1"/>
  <c r="H118" i="34"/>
  <c r="K117" i="34"/>
  <c r="L118" i="34"/>
  <c r="H117" i="34" l="1"/>
  <c r="G116" i="34"/>
  <c r="L117" i="34"/>
  <c r="K116" i="34"/>
  <c r="H116" i="34" l="1"/>
  <c r="G115" i="34"/>
  <c r="L116" i="34"/>
  <c r="K115" i="34"/>
  <c r="H115" i="34" l="1"/>
  <c r="G114" i="34"/>
  <c r="L115" i="34"/>
  <c r="K114" i="34"/>
  <c r="H114" i="34" l="1"/>
  <c r="G113" i="34"/>
  <c r="L114" i="34"/>
  <c r="K113" i="34"/>
  <c r="H113" i="34" l="1"/>
  <c r="G112" i="34"/>
  <c r="L113" i="34"/>
  <c r="K112" i="34"/>
  <c r="H112" i="34" l="1"/>
  <c r="G111" i="34"/>
  <c r="L112" i="34"/>
  <c r="K111" i="34"/>
  <c r="H111" i="34" l="1"/>
  <c r="G110" i="34"/>
  <c r="L111" i="34"/>
  <c r="K110" i="34"/>
  <c r="H110" i="34" l="1"/>
  <c r="G109" i="34"/>
  <c r="L110" i="34"/>
  <c r="K109" i="34"/>
  <c r="H109" i="34" l="1"/>
  <c r="G108" i="34"/>
  <c r="L109" i="34"/>
  <c r="K108" i="34"/>
  <c r="H108" i="34" l="1"/>
  <c r="G107" i="34"/>
  <c r="L108" i="34"/>
  <c r="K107" i="34"/>
  <c r="H107" i="34" l="1"/>
  <c r="G106" i="34"/>
  <c r="L107" i="34"/>
  <c r="K106" i="34"/>
  <c r="H106" i="34" l="1"/>
  <c r="G105" i="34"/>
  <c r="K105" i="34"/>
  <c r="L106" i="34"/>
  <c r="H105" i="34" l="1"/>
  <c r="G104" i="34"/>
  <c r="H104" i="34" s="1"/>
  <c r="L105" i="34"/>
  <c r="K104" i="34"/>
  <c r="L104" i="34" s="1"/>
</calcChain>
</file>

<file path=xl/sharedStrings.xml><?xml version="1.0" encoding="utf-8"?>
<sst xmlns="http://schemas.openxmlformats.org/spreadsheetml/2006/main" count="1516" uniqueCount="202">
  <si>
    <t>Ano</t>
  </si>
  <si>
    <t>Total</t>
  </si>
  <si>
    <r>
      <t>10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 euros</t>
    </r>
  </si>
  <si>
    <t>Taxa de Variação Homóloga, em %</t>
  </si>
  <si>
    <t>QUADROS ESTATÍSTICOS DO IMPOSTO SOBRE O VALOR ACRESCENTADO</t>
  </si>
  <si>
    <t>em % do PIB</t>
  </si>
  <si>
    <t>em % da Receita Fiscal</t>
  </si>
  <si>
    <t>IVA</t>
  </si>
  <si>
    <t>TVH</t>
  </si>
  <si>
    <t>DISTRITO</t>
  </si>
  <si>
    <t>(01)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</si>
  <si>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</si>
  <si>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</si>
  <si>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</si>
  <si>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</si>
  <si>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</si>
  <si>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</si>
  <si>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</si>
  <si>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</si>
  <si>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</si>
  <si>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</si>
  <si>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</si>
  <si>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</si>
  <si>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</si>
  <si>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</si>
  <si>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</si>
  <si>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</si>
  <si>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</si>
  <si>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</si>
  <si>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ANGRA DO HEROISMO</t>
  </si>
  <si>
    <t>HORTA</t>
  </si>
  <si>
    <t>PONTA DELGADA</t>
  </si>
  <si>
    <t>FUNCHAL</t>
  </si>
  <si>
    <t>TOTAL</t>
  </si>
  <si>
    <t>CONTINENTE</t>
  </si>
  <si>
    <t>REGIÃO AUTÓNOMA DOS AÇORES</t>
  </si>
  <si>
    <t>REGIÃO AUTÓNOMA DA MADEIRA</t>
  </si>
  <si>
    <t>A Agricultura, produção animal, caça, floresta e pesca</t>
  </si>
  <si>
    <t>B Indústrias extractivas</t>
  </si>
  <si>
    <t>C Indústrias transformadoras</t>
  </si>
  <si>
    <t>D Electricidade, gás, vapor, água quente e fria e ar frio</t>
  </si>
  <si>
    <t>E Captação, tratamento e distribuição de água; saneamento, gestão de resíduos e despoluição</t>
  </si>
  <si>
    <t>F Construção</t>
  </si>
  <si>
    <t>G Comércio por grosso e a retalho; reparação de veículos automóveis e motociclos</t>
  </si>
  <si>
    <t>H Transportes e armazenagem</t>
  </si>
  <si>
    <t>I Alojamento, restauração e similares</t>
  </si>
  <si>
    <t>J Actividades de informação e de comunicação</t>
  </si>
  <si>
    <t>K Actividades financeiras e de seguros</t>
  </si>
  <si>
    <t>L Actividades imobiliárias</t>
  </si>
  <si>
    <t>M Actividades de consultoria, científicas, técnicas e similares</t>
  </si>
  <si>
    <t>N Actividades administrativas e dos serviços de apoio</t>
  </si>
  <si>
    <t>O Administração Pública e Defesa; Segurança Social Obrigatória</t>
  </si>
  <si>
    <t>P Educação</t>
  </si>
  <si>
    <t>Q Actividades de saúde humana e apoio social</t>
  </si>
  <si>
    <t>R Actividades artísticas, de espectáculos, desportivas e recreativas</t>
  </si>
  <si>
    <t>S Outras actividades de serviços</t>
  </si>
  <si>
    <t>T Actividades das famílias empregadoras de pessoal doméstico e actividades de produção das famílias para uso próprio</t>
  </si>
  <si>
    <t>U Actividades dos organismos internacionais e outras instituições extra-territoriais</t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</si>
  <si>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</si>
  <si>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</si>
  <si>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</si>
  <si>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</si>
  <si>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</si>
  <si>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</si>
  <si>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</si>
  <si>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</si>
  <si>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</si>
  <si>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</si>
  <si>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</si>
  <si>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</si>
  <si>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</si>
  <si>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</si>
  <si>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</si>
  <si>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</si>
  <si>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</si>
  <si>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</si>
  <si>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</si>
  <si>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</si>
  <si>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</si>
  <si>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Receita Bruta do IVA (Campo 93)*</t>
  </si>
  <si>
    <t>Índice</t>
  </si>
  <si>
    <t>Escalões de Imposto</t>
  </si>
  <si>
    <t>&gt;</t>
  </si>
  <si>
    <t>de</t>
  </si>
  <si>
    <t>a</t>
  </si>
  <si>
    <t xml:space="preserve">(b) </t>
  </si>
  <si>
    <t>até</t>
  </si>
  <si>
    <t>(a)</t>
  </si>
  <si>
    <t>(b)</t>
  </si>
  <si>
    <t>(d)</t>
  </si>
  <si>
    <t>(e)</t>
  </si>
  <si>
    <t>G1 (Div 45) Comércio, manutenção e reparação de veículos automóveis e motociclos</t>
  </si>
  <si>
    <t>G2 (Div 46) Comércio por Grosso, excepto de veículos automóveis e motociclos</t>
  </si>
  <si>
    <t>G3 (Div 47) Comércio a Retalho, excepto de veículos automóveis e motociclos</t>
  </si>
  <si>
    <t>Taxa Reduzida</t>
  </si>
  <si>
    <t>Taxa Intermédia</t>
  </si>
  <si>
    <t>Taxa Normal</t>
  </si>
  <si>
    <t>SECÇÃO / DIVISÃO 
CAE</t>
  </si>
  <si>
    <t>Sujeitos Passivos que Entregaram Declarações</t>
  </si>
  <si>
    <t>%</t>
  </si>
  <si>
    <t>Número Acumulado</t>
  </si>
  <si>
    <t>% 
Acumulada</t>
  </si>
  <si>
    <t>Número</t>
  </si>
  <si>
    <r>
      <t>Valor
10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euros</t>
    </r>
  </si>
  <si>
    <r>
      <t>Valor Acumulado
10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euros</t>
    </r>
  </si>
  <si>
    <t>Com Imposto a Favor do Estado</t>
  </si>
  <si>
    <t>Com Imposto a Favor do Sujeito Passivo</t>
  </si>
  <si>
    <t xml:space="preserve">Com Crédito a reportar </t>
  </si>
  <si>
    <t>Com Pedido de Reembolso</t>
  </si>
  <si>
    <t>Com Imposto Nulo</t>
  </si>
  <si>
    <t xml:space="preserve">(c) </t>
  </si>
  <si>
    <t xml:space="preserve">(f) = (a) + (b) + (e) </t>
  </si>
  <si>
    <t>Número de Declarações Entregues</t>
  </si>
  <si>
    <t>Quadro 3D. Distribuição da Receita Bruta do IVA por Escalões - Valores Declarados</t>
  </si>
  <si>
    <t>Quadro 3C. Receita Bruta do IVA por Escalões - Valores Declarados</t>
  </si>
  <si>
    <t>Quadro 3B. Receita Bruta do IVA por (Secção/Divisão) CAE - Valores Declarados</t>
  </si>
  <si>
    <t>Quadro 3A. Receita Bruta do IVA por Distrito - Valores Declarados</t>
  </si>
  <si>
    <t>Quadro 3. Receita Bruta do IVA - Valores Declarados</t>
  </si>
  <si>
    <t>Continente</t>
  </si>
  <si>
    <t>Taxa Agravada</t>
  </si>
  <si>
    <t>Região Autónoma da Madeira</t>
  </si>
  <si>
    <t>Região Autónoma dos Açores</t>
  </si>
  <si>
    <t>ESTATÍSTICAS</t>
  </si>
  <si>
    <t>DO IVA</t>
  </si>
  <si>
    <t>:</t>
  </si>
  <si>
    <t>Quadro 2. Número de Declarações Entregues</t>
  </si>
  <si>
    <t>Quadro 2A. Número de Declarações Entregues por Distrito</t>
  </si>
  <si>
    <t>Quadro 2B. Número de Declarações Entregues por (Secção/Divisão) CAE</t>
  </si>
  <si>
    <t>NÃO RESIDENTES / INDEFINIDOS</t>
  </si>
  <si>
    <t>Actividades Indefinidas</t>
  </si>
  <si>
    <r>
      <t>Unid.: 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euros</t>
    </r>
  </si>
  <si>
    <t>Quadro 1. Receita do IVA do Estado (Líquida de Reembolsos) - Conta Geral do Estado</t>
  </si>
  <si>
    <t>Taxa média ponderada nacional</t>
  </si>
  <si>
    <t>Receita Bruta (a)</t>
  </si>
  <si>
    <t>Despesa (b)</t>
  </si>
  <si>
    <t>Receita Líquida 
(a) - (b)</t>
  </si>
  <si>
    <t>Cobrança 
(1)</t>
  </si>
  <si>
    <t>Outros Acréscimos 
(2)</t>
  </si>
  <si>
    <t>Má Cobrança 
(3)</t>
  </si>
  <si>
    <t>Total 
(1) + (2) - (3)</t>
  </si>
  <si>
    <t>Reembolsos</t>
  </si>
  <si>
    <t>Restituições
(9)</t>
  </si>
  <si>
    <t>Turismo
(10)</t>
  </si>
  <si>
    <t>S. Social
(11)</t>
  </si>
  <si>
    <t>Despesa Total
(4) + (5) + … (13)</t>
  </si>
  <si>
    <t>Regime Normal</t>
  </si>
  <si>
    <t>REPR*
(6)</t>
  </si>
  <si>
    <t>Juros Indemnizatórios (8)</t>
  </si>
  <si>
    <t>Regime Normal
Mensal</t>
  </si>
  <si>
    <t>Regime Normal
Trimestral</t>
  </si>
  <si>
    <t>Outros</t>
  </si>
  <si>
    <t>Reg. N. Mensal 
(4)</t>
  </si>
  <si>
    <t>R. N. Trimestral 
(5)</t>
  </si>
  <si>
    <r>
      <t xml:space="preserve">Transf. Reg. Autónomas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(12)</t>
    </r>
  </si>
  <si>
    <r>
      <t xml:space="preserve">Outros Abatimentos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(13)</t>
    </r>
  </si>
  <si>
    <t>Quadro 4. Decomposição da Receita Líquida do IVA por regimes - Valores Cobrados</t>
  </si>
  <si>
    <t>Quadro 6. Evolução da Taxa Média Efectiva do IVA</t>
  </si>
  <si>
    <t>Quadro 2C. Número de Declarações Entregues por Escalões</t>
  </si>
  <si>
    <r>
      <t>10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euros</t>
    </r>
  </si>
  <si>
    <t>NÃO RESIDENTES 
/ INDEFINIDOS</t>
  </si>
  <si>
    <t>Fonte: DGO</t>
  </si>
  <si>
    <t>(a) - Valores provisórios.</t>
  </si>
  <si>
    <t>(a) - A partir de 1 de fevereiro de 1992,</t>
  </si>
  <si>
    <t>(b) - A partir de 24 de março de 1992,</t>
  </si>
  <si>
    <t>(c) - A partir de 1 de julho de 1996,</t>
  </si>
  <si>
    <t>(d) - A partir de 5 de junho de 2002,</t>
  </si>
  <si>
    <t>(e) - A partir de 1 de julho de 2005,</t>
  </si>
  <si>
    <t>(f) - A partir de 1 de julho de 2008,</t>
  </si>
  <si>
    <t>(g) - A partir de 1 de julho de 2010.</t>
  </si>
  <si>
    <t>Quadro 5. Evolução das Taxas Nominais do IVA</t>
  </si>
  <si>
    <r>
      <t xml:space="preserve">    2010 </t>
    </r>
    <r>
      <rPr>
        <b/>
        <vertAlign val="superscript"/>
        <sz val="9"/>
        <rFont val="Arial"/>
        <family val="2"/>
      </rPr>
      <t>(g)</t>
    </r>
  </si>
  <si>
    <r>
      <t xml:space="preserve">    2008 </t>
    </r>
    <r>
      <rPr>
        <b/>
        <vertAlign val="superscript"/>
        <sz val="9"/>
        <rFont val="Arial"/>
        <family val="2"/>
      </rPr>
      <t>(f)</t>
    </r>
  </si>
  <si>
    <r>
      <t xml:space="preserve">    2005 </t>
    </r>
    <r>
      <rPr>
        <b/>
        <vertAlign val="superscript"/>
        <sz val="9"/>
        <rFont val="Arial"/>
        <family val="2"/>
      </rPr>
      <t>(e)</t>
    </r>
  </si>
  <si>
    <r>
      <t xml:space="preserve">    2002 </t>
    </r>
    <r>
      <rPr>
        <b/>
        <vertAlign val="superscript"/>
        <sz val="9"/>
        <rFont val="Arial"/>
        <family val="2"/>
      </rPr>
      <t>(d)</t>
    </r>
  </si>
  <si>
    <r>
      <t xml:space="preserve">    1996 </t>
    </r>
    <r>
      <rPr>
        <b/>
        <vertAlign val="superscript"/>
        <sz val="9"/>
        <rFont val="Arial"/>
        <family val="2"/>
      </rPr>
      <t>(c)</t>
    </r>
  </si>
  <si>
    <r>
      <t xml:space="preserve">    1992 </t>
    </r>
    <r>
      <rPr>
        <b/>
        <vertAlign val="superscript"/>
        <sz val="9"/>
        <rFont val="Arial"/>
        <family val="2"/>
      </rPr>
      <t>(b)</t>
    </r>
  </si>
  <si>
    <r>
      <t xml:space="preserve">    1987 </t>
    </r>
    <r>
      <rPr>
        <b/>
        <vertAlign val="superscript"/>
        <sz val="9"/>
        <rFont val="Arial"/>
        <family val="2"/>
      </rPr>
      <t>(a)</t>
    </r>
  </si>
  <si>
    <t>n.d.</t>
  </si>
  <si>
    <r>
      <t xml:space="preserve">    2012 </t>
    </r>
    <r>
      <rPr>
        <b/>
        <vertAlign val="superscript"/>
        <sz val="9"/>
        <rFont val="Arial"/>
        <family val="2"/>
      </rPr>
      <t>(h)</t>
    </r>
  </si>
  <si>
    <r>
      <t xml:space="preserve">    2015 </t>
    </r>
    <r>
      <rPr>
        <b/>
        <vertAlign val="superscript"/>
        <sz val="9"/>
        <rFont val="Arial"/>
        <family val="2"/>
      </rPr>
      <t>(i)</t>
    </r>
  </si>
  <si>
    <t>(h) - A partir de 1 de abril de 2012.</t>
  </si>
  <si>
    <t>(i) - A partir de 1 de julho de 2015.</t>
  </si>
  <si>
    <t>18,0073% (a)</t>
  </si>
  <si>
    <t>17,6004% (a)</t>
  </si>
  <si>
    <t>17,5835% (a)</t>
  </si>
  <si>
    <t>17,0360% (a)</t>
  </si>
  <si>
    <t>REPR*: Regime Especial dos Pequenos Retalhistas</t>
  </si>
  <si>
    <t>Fonte: AT</t>
  </si>
  <si>
    <t>Outros Regimes**
(7)</t>
  </si>
  <si>
    <t>Outros Regimes**: mini balcão único, sujeitos passivos não estabelecidos no território da Comunidade, representações diplomáticas, consulares e organizações internacionais e respetivo pessoal, comunidades religiosas, partidos políticos, instituições particulares de solidaridade social, forças armadas e forças e serviços de segurança, associações e corpos de bombeiros e regime forfetário dos produtores agrícolas</t>
  </si>
  <si>
    <t>2019 (p)</t>
  </si>
  <si>
    <t>-</t>
  </si>
  <si>
    <t>16,9947% (a)</t>
  </si>
  <si>
    <t>n.d. -não disponível</t>
  </si>
  <si>
    <t xml:space="preserve">           (p) - provisório</t>
  </si>
  <si>
    <t>2020 (p)</t>
  </si>
  <si>
    <t>Notas:  Série PIB nominal: Banco de Portugal (1986 a 1994) e INE (1995 a 2020)</t>
  </si>
  <si>
    <t xml:space="preserve">            Receita do IVA e Receita Fiscal Total - DGO (Conta Geral do Estado e Sintese de Execução Orçamental)</t>
  </si>
  <si>
    <t>Fontes: Código do IVA</t>
  </si>
  <si>
    <t>16,7497% (a)</t>
  </si>
  <si>
    <t>Nota:  * Imposto a favor do Estado</t>
  </si>
  <si>
    <t xml:space="preserve">Fonte: 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</si>
</sst>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\ ##0.0"/>
    <numFmt numFmtId="166" formatCode="#\ ###\ ##0"/>
    <numFmt numFmtId="167" formatCode="#,##0.0"/>
    <numFmt numFmtId="168" formatCode="0.0_ ;\-0.0\ "/>
    <numFmt numFmtId="169" formatCode="###\ ###\ ##0"/>
    <numFmt numFmtId="170" formatCode="0.0000%"/>
    <numFmt numFmtId="171" formatCode="####\ ##0.0"/>
    <numFmt numFmtId="172" formatCode="#####\ ##0.0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56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b/>
      <sz val="14"/>
      <color indexed="56"/>
      <name val="Verdana"/>
      <family val="2"/>
    </font>
    <font>
      <b/>
      <vertAlign val="superscript"/>
      <sz val="9"/>
      <name val="Arial"/>
      <family val="2"/>
    </font>
    <font>
      <sz val="7"/>
      <color indexed="8"/>
      <name val="Gill Sans"/>
      <family val="2"/>
    </font>
    <font>
      <sz val="7"/>
      <name val="Arial"/>
      <family val="2"/>
    </font>
    <font>
      <b/>
      <i/>
      <sz val="7"/>
      <color indexed="8"/>
      <name val="Gill Sans"/>
      <family val="2"/>
    </font>
    <font>
      <b/>
      <sz val="26"/>
      <color indexed="8"/>
      <name val="Gill Sans"/>
      <family val="2"/>
    </font>
    <font>
      <sz val="22"/>
      <color indexed="8"/>
      <name val="Arial"/>
      <family val="2"/>
    </font>
    <font>
      <vertAlign val="superscript"/>
      <sz val="6"/>
      <color indexed="8"/>
      <name val="Gill Sans"/>
      <family val="2"/>
    </font>
    <font>
      <vertAlign val="superscript"/>
      <sz val="7"/>
      <color indexed="8"/>
      <name val="Gill Sans"/>
      <family val="2"/>
    </font>
    <font>
      <b/>
      <sz val="18"/>
      <color indexed="8"/>
      <name val="Gill Sans"/>
      <family val="2"/>
    </font>
    <font>
      <b/>
      <sz val="18"/>
      <color indexed="8"/>
      <name val="Gill Sans"/>
    </font>
    <font>
      <sz val="18"/>
      <name val="Arial"/>
      <family val="2"/>
    </font>
    <font>
      <b/>
      <sz val="12"/>
      <color indexed="8"/>
      <name val="Gill Sans"/>
      <family val="2"/>
    </font>
    <font>
      <b/>
      <sz val="8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29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34" applyNumberFormat="0" applyAlignment="0" applyProtection="0"/>
    <xf numFmtId="0" fontId="43" fillId="8" borderId="35" applyNumberFormat="0" applyAlignment="0" applyProtection="0"/>
    <xf numFmtId="0" fontId="44" fillId="8" borderId="34" applyNumberFormat="0" applyAlignment="0" applyProtection="0"/>
    <xf numFmtId="0" fontId="45" fillId="0" borderId="36" applyNumberFormat="0" applyFill="0" applyAlignment="0" applyProtection="0"/>
    <xf numFmtId="0" fontId="46" fillId="9" borderId="3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9" applyNumberFormat="0" applyFill="0" applyAlignment="0" applyProtection="0"/>
    <xf numFmtId="0" fontId="5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0" fillId="34" borderId="0" applyNumberFormat="0" applyBorder="0" applyAlignment="0" applyProtection="0"/>
    <xf numFmtId="0" fontId="2" fillId="0" borderId="0"/>
    <xf numFmtId="0" fontId="2" fillId="10" borderId="3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8" applyNumberFormat="0" applyFont="0" applyAlignment="0" applyProtection="0"/>
  </cellStyleXfs>
  <cellXfs count="3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6" fillId="0" borderId="0" xfId="0" applyFont="1"/>
    <xf numFmtId="0" fontId="15" fillId="0" borderId="0" xfId="0" applyFont="1" applyBorder="1" applyAlignment="1">
      <alignment horizontal="centerContinuous"/>
    </xf>
    <xf numFmtId="0" fontId="15" fillId="0" borderId="9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7" fillId="0" borderId="0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8" fillId="0" borderId="0" xfId="0" applyFont="1" applyBorder="1"/>
    <xf numFmtId="0" fontId="19" fillId="0" borderId="0" xfId="0" applyFont="1" applyBorder="1" applyAlignment="1">
      <alignment horizontal="centerContinuous"/>
    </xf>
    <xf numFmtId="2" fontId="19" fillId="0" borderId="10" xfId="0" applyNumberFormat="1" applyFont="1" applyBorder="1" applyAlignment="1">
      <alignment horizontal="centerContinuous"/>
    </xf>
    <xf numFmtId="2" fontId="15" fillId="0" borderId="10" xfId="0" applyNumberFormat="1" applyFont="1" applyBorder="1" applyAlignment="1">
      <alignment horizontal="right"/>
    </xf>
    <xf numFmtId="0" fontId="0" fillId="0" borderId="9" xfId="0" applyBorder="1"/>
    <xf numFmtId="164" fontId="15" fillId="0" borderId="10" xfId="0" applyNumberFormat="1" applyFont="1" applyBorder="1" applyAlignment="1">
      <alignment horizontal="centerContinuous"/>
    </xf>
    <xf numFmtId="0" fontId="0" fillId="0" borderId="6" xfId="0" applyBorder="1"/>
    <xf numFmtId="0" fontId="15" fillId="0" borderId="7" xfId="0" applyFont="1" applyBorder="1" applyAlignment="1">
      <alignment horizontal="centerContinuous"/>
    </xf>
    <xf numFmtId="164" fontId="15" fillId="0" borderId="8" xfId="0" applyNumberFormat="1" applyFont="1" applyBorder="1" applyAlignment="1">
      <alignment horizontal="centerContinuous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centerContinuous"/>
    </xf>
    <xf numFmtId="0" fontId="22" fillId="0" borderId="1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2" fillId="0" borderId="9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164" fontId="23" fillId="0" borderId="10" xfId="0" applyNumberFormat="1" applyFont="1" applyBorder="1" applyAlignment="1">
      <alignment horizontal="centerContinuous"/>
    </xf>
    <xf numFmtId="0" fontId="24" fillId="0" borderId="0" xfId="0" applyFont="1"/>
    <xf numFmtId="164" fontId="23" fillId="0" borderId="10" xfId="0" quotePrefix="1" applyNumberFormat="1" applyFont="1" applyBorder="1" applyAlignment="1">
      <alignment horizontal="centerContinuous"/>
    </xf>
    <xf numFmtId="0" fontId="0" fillId="0" borderId="11" xfId="0" applyBorder="1"/>
    <xf numFmtId="0" fontId="15" fillId="0" borderId="12" xfId="0" applyFont="1" applyBorder="1" applyAlignment="1">
      <alignment horizontal="centerContinuous"/>
    </xf>
    <xf numFmtId="164" fontId="15" fillId="0" borderId="13" xfId="0" applyNumberFormat="1" applyFont="1" applyBorder="1" applyAlignment="1">
      <alignment horizontal="centerContinuous"/>
    </xf>
    <xf numFmtId="15" fontId="25" fillId="0" borderId="9" xfId="0" applyNumberFormat="1" applyFont="1" applyBorder="1" applyAlignment="1">
      <alignment horizontal="centerContinuous"/>
    </xf>
    <xf numFmtId="0" fontId="26" fillId="0" borderId="9" xfId="0" applyFont="1" applyBorder="1" applyAlignment="1">
      <alignment horizontal="centerContinuous"/>
    </xf>
    <xf numFmtId="0" fontId="8" fillId="0" borderId="3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1" applyAlignment="1">
      <alignment vertical="center"/>
    </xf>
    <xf numFmtId="0" fontId="5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27" fillId="0" borderId="0" xfId="1" applyFont="1" applyAlignment="1">
      <alignment horizontal="left" vertical="center"/>
    </xf>
    <xf numFmtId="0" fontId="28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29" fillId="0" borderId="0" xfId="1"/>
    <xf numFmtId="0" fontId="28" fillId="0" borderId="0" xfId="1" applyFont="1"/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7" fontId="7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166" fontId="6" fillId="0" borderId="1" xfId="1" applyNumberFormat="1" applyFont="1" applyBorder="1" applyAlignment="1">
      <alignment vertical="center"/>
    </xf>
    <xf numFmtId="166" fontId="7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7" fontId="3" fillId="0" borderId="4" xfId="0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2" borderId="1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5" fontId="30" fillId="0" borderId="17" xfId="0" applyNumberFormat="1" applyFont="1" applyBorder="1"/>
    <xf numFmtId="165" fontId="30" fillId="3" borderId="17" xfId="0" applyNumberFormat="1" applyFont="1" applyFill="1" applyBorder="1"/>
    <xf numFmtId="165" fontId="7" fillId="0" borderId="1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vertical="center"/>
    </xf>
    <xf numFmtId="168" fontId="3" fillId="0" borderId="4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169" fontId="7" fillId="0" borderId="1" xfId="0" applyNumberFormat="1" applyFont="1" applyBorder="1" applyAlignment="1">
      <alignment vertical="center"/>
    </xf>
    <xf numFmtId="169" fontId="7" fillId="0" borderId="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166" fontId="6" fillId="0" borderId="0" xfId="1" applyNumberFormat="1" applyFont="1" applyAlignment="1">
      <alignment vertical="center"/>
    </xf>
    <xf numFmtId="165" fontId="7" fillId="0" borderId="2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7" fontId="7" fillId="0" borderId="1" xfId="0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6" fillId="0" borderId="0" xfId="1" applyNumberFormat="1" applyFont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170" fontId="6" fillId="0" borderId="1" xfId="1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vertical="center"/>
    </xf>
    <xf numFmtId="166" fontId="7" fillId="0" borderId="4" xfId="0" applyNumberFormat="1" applyFont="1" applyFill="1" applyBorder="1" applyAlignment="1">
      <alignment horizontal="right" vertical="center"/>
    </xf>
    <xf numFmtId="167" fontId="7" fillId="0" borderId="4" xfId="0" applyNumberFormat="1" applyFont="1" applyFill="1" applyBorder="1" applyAlignment="1">
      <alignment horizontal="right" vertical="center"/>
    </xf>
    <xf numFmtId="168" fontId="7" fillId="0" borderId="4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170" fontId="3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0" borderId="19" xfId="0" quotePrefix="1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9" xfId="1" applyFont="1" applyBorder="1" applyAlignment="1">
      <alignment horizontal="center" vertical="center" textRotation="90" wrapText="1"/>
    </xf>
    <xf numFmtId="0" fontId="7" fillId="0" borderId="19" xfId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 textRotation="90" wrapText="1"/>
    </xf>
    <xf numFmtId="0" fontId="7" fillId="2" borderId="0" xfId="1" applyFont="1" applyFill="1" applyBorder="1" applyAlignment="1">
      <alignment horizontal="center" vertical="center" textRotation="90" wrapText="1"/>
    </xf>
    <xf numFmtId="164" fontId="7" fillId="0" borderId="2" xfId="0" applyNumberFormat="1" applyFont="1" applyBorder="1" applyAlignment="1">
      <alignment vertical="center"/>
    </xf>
    <xf numFmtId="165" fontId="3" fillId="3" borderId="17" xfId="0" applyNumberFormat="1" applyFont="1" applyFill="1" applyBorder="1"/>
    <xf numFmtId="0" fontId="7" fillId="0" borderId="22" xfId="0" applyFont="1" applyBorder="1" applyAlignment="1">
      <alignment horizontal="center" vertical="center" textRotation="90" wrapText="1"/>
    </xf>
    <xf numFmtId="0" fontId="7" fillId="0" borderId="19" xfId="0" quotePrefix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0" borderId="19" xfId="1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0" borderId="19" xfId="0" quotePrefix="1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9" xfId="1" applyFont="1" applyBorder="1" applyAlignment="1">
      <alignment horizontal="center" vertical="center" textRotation="90" wrapText="1"/>
    </xf>
    <xf numFmtId="0" fontId="7" fillId="0" borderId="19" xfId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171" fontId="6" fillId="0" borderId="1" xfId="1" applyNumberFormat="1" applyFont="1" applyBorder="1" applyAlignment="1">
      <alignment vertical="center"/>
    </xf>
    <xf numFmtId="172" fontId="6" fillId="0" borderId="1" xfId="1" applyNumberFormat="1" applyFont="1" applyBorder="1" applyAlignment="1">
      <alignment vertical="center"/>
    </xf>
    <xf numFmtId="167" fontId="3" fillId="0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9" xfId="0" quotePrefix="1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9" xfId="0" quotePrefix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0" borderId="19" xfId="1" applyFont="1" applyBorder="1" applyAlignment="1">
      <alignment horizontal="center" vertical="center" textRotation="90" wrapText="1"/>
    </xf>
    <xf numFmtId="0" fontId="7" fillId="0" borderId="19" xfId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166" fontId="3" fillId="0" borderId="5" xfId="0" applyNumberFormat="1" applyFont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8" xfId="0" quotePrefix="1" applyFont="1" applyBorder="1" applyAlignment="1">
      <alignment horizontal="center" vertical="center" textRotation="90" wrapText="1"/>
    </xf>
    <xf numFmtId="0" fontId="7" fillId="0" borderId="19" xfId="0" quotePrefix="1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2" borderId="24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0" borderId="18" xfId="1" applyFont="1" applyBorder="1" applyAlignment="1">
      <alignment horizontal="center" vertical="center" textRotation="90" wrapText="1"/>
    </xf>
    <xf numFmtId="0" fontId="7" fillId="0" borderId="19" xfId="1" applyFont="1" applyBorder="1" applyAlignment="1">
      <alignment horizontal="center" vertical="center" textRotation="90" wrapText="1"/>
    </xf>
    <xf numFmtId="0" fontId="7" fillId="2" borderId="18" xfId="1" applyFont="1" applyFill="1" applyBorder="1" applyAlignment="1">
      <alignment horizontal="center" vertical="center" textRotation="90" wrapText="1"/>
    </xf>
    <xf numFmtId="0" fontId="7" fillId="2" borderId="19" xfId="1" applyFont="1" applyFill="1" applyBorder="1" applyAlignment="1">
      <alignment horizontal="center" vertical="center" textRotation="90" wrapText="1"/>
    </xf>
    <xf numFmtId="0" fontId="7" fillId="0" borderId="16" xfId="1" applyFont="1" applyBorder="1" applyAlignment="1">
      <alignment horizontal="center" vertical="center" textRotation="90" wrapText="1"/>
    </xf>
    <xf numFmtId="0" fontId="7" fillId="0" borderId="25" xfId="1" applyFont="1" applyBorder="1" applyAlignment="1">
      <alignment horizontal="center" vertical="center" textRotation="90" wrapText="1"/>
    </xf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textRotation="90" wrapText="1"/>
    </xf>
    <xf numFmtId="0" fontId="7" fillId="2" borderId="19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textRotation="90" wrapText="1"/>
    </xf>
    <xf numFmtId="0" fontId="7" fillId="0" borderId="19" xfId="1" applyFont="1" applyFill="1" applyBorder="1" applyAlignment="1">
      <alignment horizontal="center" vertical="center" textRotation="90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/>
    <xf numFmtId="0" fontId="3" fillId="0" borderId="5" xfId="0" applyFont="1" applyBorder="1" applyAlignment="1"/>
    <xf numFmtId="0" fontId="7" fillId="0" borderId="2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/>
    </xf>
  </cellXfs>
  <cellStyles count="60">
    <cellStyle name="20% - Cor1" xfId="20" builtinId="30" customBuiltin="1"/>
    <cellStyle name="20% - Cor1 2" xfId="46"/>
    <cellStyle name="20% - Cor2" xfId="24" builtinId="34" customBuiltin="1"/>
    <cellStyle name="20% - Cor2 2" xfId="48"/>
    <cellStyle name="20% - Cor3" xfId="28" builtinId="38" customBuiltin="1"/>
    <cellStyle name="20% - Cor3 2" xfId="50"/>
    <cellStyle name="20% - Cor4" xfId="32" builtinId="42" customBuiltin="1"/>
    <cellStyle name="20% - Cor4 2" xfId="52"/>
    <cellStyle name="20% - Cor5" xfId="36" builtinId="46" customBuiltin="1"/>
    <cellStyle name="20% - Cor5 2" xfId="54"/>
    <cellStyle name="20% - Cor6" xfId="40" builtinId="50" customBuiltin="1"/>
    <cellStyle name="20% - Cor6 2" xfId="56"/>
    <cellStyle name="40% - Cor1" xfId="21" builtinId="31" customBuiltin="1"/>
    <cellStyle name="40% - Cor1 2" xfId="47"/>
    <cellStyle name="40% - Cor2" xfId="25" builtinId="35" customBuiltin="1"/>
    <cellStyle name="40% - Cor2 2" xfId="49"/>
    <cellStyle name="40% - Cor3" xfId="29" builtinId="39" customBuiltin="1"/>
    <cellStyle name="40% - Cor3 2" xfId="51"/>
    <cellStyle name="40% - Cor4" xfId="33" builtinId="43" customBuiltin="1"/>
    <cellStyle name="40% - Cor4 2" xfId="53"/>
    <cellStyle name="40% - Cor5" xfId="37" builtinId="47" customBuiltin="1"/>
    <cellStyle name="40% - Cor5 2" xfId="55"/>
    <cellStyle name="40% - Cor6" xfId="41" builtinId="51" customBuiltin="1"/>
    <cellStyle name="40% - Cor6 2" xfId="57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3" xfId="2"/>
    <cellStyle name="Normal 3 2" xfId="45"/>
    <cellStyle name="Normal 4" xfId="43"/>
    <cellStyle name="Normal 4 2" xfId="58"/>
    <cellStyle name="Nota 2" xfId="44"/>
    <cellStyle name="Nota 2 2" xfId="59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4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Arial"/>
        <scheme val="none"/>
      </font>
      <alignment horizontal="general" vertical="center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6"/>
        <name val="Verdan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6"/>
        <name val="Verdana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56"/>
        <name val="Verdana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B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47625</xdr:rowOff>
    </xdr:from>
    <xdr:to>
      <xdr:col>2</xdr:col>
      <xdr:colOff>600075</xdr:colOff>
      <xdr:row>6</xdr:row>
      <xdr:rowOff>109008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19100"/>
          <a:ext cx="1905000" cy="5185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0</xdr:row>
      <xdr:rowOff>28575</xdr:rowOff>
    </xdr:from>
    <xdr:to>
      <xdr:col>5</xdr:col>
      <xdr:colOff>1428750</xdr:colOff>
      <xdr:row>2</xdr:row>
      <xdr:rowOff>76200</xdr:rowOff>
    </xdr:to>
    <xdr:pic>
      <xdr:nvPicPr>
        <xdr:cNvPr id="15453" name="Imagem 1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0</xdr:rowOff>
    </xdr:from>
    <xdr:to>
      <xdr:col>12</xdr:col>
      <xdr:colOff>19050</xdr:colOff>
      <xdr:row>2</xdr:row>
      <xdr:rowOff>47625</xdr:rowOff>
    </xdr:to>
    <xdr:pic>
      <xdr:nvPicPr>
        <xdr:cNvPr id="1120" name="Imagem 1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0</xdr:row>
      <xdr:rowOff>19050</xdr:rowOff>
    </xdr:from>
    <xdr:to>
      <xdr:col>8</xdr:col>
      <xdr:colOff>57150</xdr:colOff>
      <xdr:row>2</xdr:row>
      <xdr:rowOff>28575</xdr:rowOff>
    </xdr:to>
    <xdr:pic>
      <xdr:nvPicPr>
        <xdr:cNvPr id="12473" name="Imagem 1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905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18</xdr:col>
      <xdr:colOff>514350</xdr:colOff>
      <xdr:row>0</xdr:row>
      <xdr:rowOff>0</xdr:rowOff>
    </xdr:from>
    <xdr:to>
      <xdr:col>19</xdr:col>
      <xdr:colOff>47625</xdr:colOff>
      <xdr:row>2</xdr:row>
      <xdr:rowOff>9525</xdr:rowOff>
    </xdr:to>
    <xdr:pic>
      <xdr:nvPicPr>
        <xdr:cNvPr id="12474" name="Imagem 2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0</xdr:rowOff>
    </xdr:from>
    <xdr:to>
      <xdr:col>13</xdr:col>
      <xdr:colOff>47625</xdr:colOff>
      <xdr:row>2</xdr:row>
      <xdr:rowOff>47625</xdr:rowOff>
    </xdr:to>
    <xdr:pic>
      <xdr:nvPicPr>
        <xdr:cNvPr id="13405" name="Imagem 1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</xdr:row>
      <xdr:rowOff>76200</xdr:rowOff>
    </xdr:from>
    <xdr:to>
      <xdr:col>5</xdr:col>
      <xdr:colOff>542925</xdr:colOff>
      <xdr:row>3</xdr:row>
      <xdr:rowOff>123825</xdr:rowOff>
    </xdr:to>
    <xdr:pic>
      <xdr:nvPicPr>
        <xdr:cNvPr id="14429" name="Imagem 1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238125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5</xdr:col>
      <xdr:colOff>590550</xdr:colOff>
      <xdr:row>2</xdr:row>
      <xdr:rowOff>47625</xdr:rowOff>
    </xdr:to>
    <xdr:pic>
      <xdr:nvPicPr>
        <xdr:cNvPr id="17412" name="Imagem 1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0</xdr:rowOff>
    </xdr:from>
    <xdr:to>
      <xdr:col>7</xdr:col>
      <xdr:colOff>38100</xdr:colOff>
      <xdr:row>2</xdr:row>
      <xdr:rowOff>47625</xdr:rowOff>
    </xdr:to>
    <xdr:pic>
      <xdr:nvPicPr>
        <xdr:cNvPr id="4191" name="Imagem 2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0</xdr:rowOff>
    </xdr:from>
    <xdr:to>
      <xdr:col>8</xdr:col>
      <xdr:colOff>923925</xdr:colOff>
      <xdr:row>2</xdr:row>
      <xdr:rowOff>47625</xdr:rowOff>
    </xdr:to>
    <xdr:pic>
      <xdr:nvPicPr>
        <xdr:cNvPr id="5213" name="Imagem 1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0</xdr:row>
      <xdr:rowOff>0</xdr:rowOff>
    </xdr:from>
    <xdr:to>
      <xdr:col>7</xdr:col>
      <xdr:colOff>942975</xdr:colOff>
      <xdr:row>2</xdr:row>
      <xdr:rowOff>47625</xdr:rowOff>
    </xdr:to>
    <xdr:pic>
      <xdr:nvPicPr>
        <xdr:cNvPr id="6237" name="Imagem 1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0</xdr:row>
      <xdr:rowOff>0</xdr:rowOff>
    </xdr:from>
    <xdr:to>
      <xdr:col>9</xdr:col>
      <xdr:colOff>895350</xdr:colOff>
      <xdr:row>2</xdr:row>
      <xdr:rowOff>47625</xdr:rowOff>
    </xdr:to>
    <xdr:pic>
      <xdr:nvPicPr>
        <xdr:cNvPr id="7261" name="Imagem 1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1</xdr:row>
      <xdr:rowOff>28575</xdr:rowOff>
    </xdr:from>
    <xdr:to>
      <xdr:col>3</xdr:col>
      <xdr:colOff>66675</xdr:colOff>
      <xdr:row>3</xdr:row>
      <xdr:rowOff>76200</xdr:rowOff>
    </xdr:to>
    <xdr:pic>
      <xdr:nvPicPr>
        <xdr:cNvPr id="8285" name="Imagem 1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9050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1</xdr:row>
      <xdr:rowOff>19050</xdr:rowOff>
    </xdr:from>
    <xdr:to>
      <xdr:col>5</xdr:col>
      <xdr:colOff>9525</xdr:colOff>
      <xdr:row>3</xdr:row>
      <xdr:rowOff>66675</xdr:rowOff>
    </xdr:to>
    <xdr:pic>
      <xdr:nvPicPr>
        <xdr:cNvPr id="9310" name="Imagem 3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80975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1181100</xdr:colOff>
      <xdr:row>0</xdr:row>
      <xdr:rowOff>0</xdr:rowOff>
    </xdr:from>
    <xdr:to>
      <xdr:col>4</xdr:col>
      <xdr:colOff>190500</xdr:colOff>
      <xdr:row>2</xdr:row>
      <xdr:rowOff>47625</xdr:rowOff>
    </xdr:to>
    <xdr:pic>
      <xdr:nvPicPr>
        <xdr:cNvPr id="10333" name="Imagem 1" descr="flecha054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ables/table1.xml><?xml version="1.0" encoding="utf-8"?>
<table xmlns="http://schemas.openxmlformats.org/spreadsheetml/2006/main" id="2" name="Tabela2" displayName="Tabela2" ref="B1:B16" totalsRowShown="0" headerRowDxfId="3" dataDxfId="2">
  <tableColumns count="1">
    <tableColumn id="1" name="Índice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onfluência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34"/>
  <sheetViews>
    <sheetView showGridLines="0" workbookViewId="0"/>
  </sheetViews>
  <sheetFormatPr defaultRowHeight="12.75"/>
  <cols>
    <col min="1" max="3" width="10.5703125" customWidth="1"/>
  </cols>
  <sheetData>
    <row r="1" spans="1:3" s="19" customFormat="1" ht="20.45" customHeight="1" thickTop="1">
      <c r="A1" s="16"/>
      <c r="B1" s="17"/>
      <c r="C1" s="18"/>
    </row>
    <row r="2" spans="1:3" s="19" customFormat="1" ht="9" customHeight="1">
      <c r="A2" s="21"/>
      <c r="B2" s="22"/>
      <c r="C2" s="24"/>
    </row>
    <row r="3" spans="1:3" s="19" customFormat="1" ht="9" customHeight="1">
      <c r="A3" s="21"/>
      <c r="B3" s="25"/>
      <c r="C3" s="26"/>
    </row>
    <row r="4" spans="1:3" s="19" customFormat="1" ht="9" customHeight="1">
      <c r="A4" s="21"/>
      <c r="B4" s="22"/>
      <c r="C4" s="27"/>
    </row>
    <row r="5" spans="1:3" s="19" customFormat="1" ht="9" customHeight="1">
      <c r="A5" s="21"/>
      <c r="B5" s="22"/>
      <c r="C5" s="28"/>
    </row>
    <row r="6" spans="1:3" s="19" customFormat="1" ht="9" customHeight="1">
      <c r="A6" s="21"/>
      <c r="B6" s="22"/>
      <c r="C6" s="29"/>
    </row>
    <row r="7" spans="1:3" s="19" customFormat="1" ht="9" customHeight="1">
      <c r="A7" s="21"/>
      <c r="B7" s="22"/>
      <c r="C7" s="28"/>
    </row>
    <row r="8" spans="1:3" s="19" customFormat="1" ht="18" customHeight="1">
      <c r="A8" s="56"/>
      <c r="B8" s="31"/>
      <c r="C8" s="32"/>
    </row>
    <row r="9" spans="1:3" s="19" customFormat="1" ht="9" customHeight="1">
      <c r="A9" s="21"/>
      <c r="B9" s="23"/>
      <c r="C9" s="28"/>
    </row>
    <row r="10" spans="1:3" s="19" customFormat="1" ht="9" customHeight="1">
      <c r="A10" s="21"/>
      <c r="B10" s="30"/>
      <c r="C10" s="28"/>
    </row>
    <row r="11" spans="1:3" s="19" customFormat="1" ht="9" customHeight="1">
      <c r="A11" s="21"/>
      <c r="B11" s="22"/>
      <c r="C11" s="28"/>
    </row>
    <row r="12" spans="1:3" s="19" customFormat="1" ht="9">
      <c r="A12" s="21"/>
      <c r="B12" s="22"/>
      <c r="C12" s="28"/>
    </row>
    <row r="13" spans="1:3" s="19" customFormat="1" ht="9" customHeight="1">
      <c r="A13" s="21"/>
      <c r="B13" s="22"/>
      <c r="C13" s="28"/>
    </row>
    <row r="14" spans="1:3" s="19" customFormat="1" ht="9" customHeight="1">
      <c r="A14" s="21"/>
      <c r="B14" s="22"/>
      <c r="C14" s="28"/>
    </row>
    <row r="15" spans="1:3" s="19" customFormat="1" ht="9" customHeight="1">
      <c r="A15" s="21"/>
      <c r="B15" s="22"/>
      <c r="C15" s="33"/>
    </row>
    <row r="16" spans="1:3" s="19" customFormat="1" ht="9" customHeight="1" thickBot="1">
      <c r="A16" s="34"/>
      <c r="B16" s="20"/>
      <c r="C16" s="35"/>
    </row>
    <row r="17" spans="1:3" s="19" customFormat="1" ht="9" customHeight="1" thickTop="1">
      <c r="A17" s="36"/>
      <c r="B17" s="37"/>
      <c r="C17" s="38"/>
    </row>
    <row r="18" spans="1:3" s="50" customFormat="1" ht="34.35" customHeight="1">
      <c r="A18" s="47" t="s">
        <v>122</v>
      </c>
      <c r="B18" s="48"/>
      <c r="C18" s="49"/>
    </row>
    <row r="19" spans="1:3" s="19" customFormat="1" ht="9" customHeight="1">
      <c r="A19" s="34"/>
      <c r="B19" s="20"/>
      <c r="C19" s="35"/>
    </row>
    <row r="20" spans="1:3" s="50" customFormat="1" ht="34.35" customHeight="1">
      <c r="A20" s="47" t="s">
        <v>123</v>
      </c>
      <c r="B20" s="48"/>
      <c r="C20" s="51"/>
    </row>
    <row r="21" spans="1:3" s="19" customFormat="1" ht="9" customHeight="1" thickBot="1">
      <c r="A21" s="52"/>
      <c r="B21" s="53"/>
      <c r="C21" s="54"/>
    </row>
    <row r="22" spans="1:3" s="19" customFormat="1" ht="9" customHeight="1" thickTop="1">
      <c r="A22" s="21"/>
      <c r="B22" s="22"/>
      <c r="C22" s="28"/>
    </row>
    <row r="23" spans="1:3" s="19" customFormat="1" ht="9" customHeight="1">
      <c r="A23" s="21"/>
      <c r="B23" s="22"/>
      <c r="C23" s="28"/>
    </row>
    <row r="24" spans="1:3" s="19" customFormat="1" ht="9" customHeight="1">
      <c r="A24" s="21"/>
      <c r="B24" s="22"/>
      <c r="C24" s="28"/>
    </row>
    <row r="25" spans="1:3" s="19" customFormat="1" ht="9" customHeight="1">
      <c r="A25" s="21"/>
      <c r="B25" s="22"/>
      <c r="C25" s="33"/>
    </row>
    <row r="26" spans="1:3" s="19" customFormat="1" ht="35.450000000000003" customHeight="1">
      <c r="A26" s="21"/>
      <c r="B26" s="22"/>
      <c r="C26" s="33"/>
    </row>
    <row r="27" spans="1:3" s="19" customFormat="1" ht="9" customHeight="1">
      <c r="A27" s="21"/>
      <c r="B27" s="39"/>
      <c r="C27" s="26"/>
    </row>
    <row r="28" spans="1:3" s="19" customFormat="1" ht="9" customHeight="1">
      <c r="A28" s="21"/>
      <c r="B28" s="40"/>
      <c r="C28" s="26"/>
    </row>
    <row r="29" spans="1:3" s="19" customFormat="1" ht="27" customHeight="1">
      <c r="A29" s="55"/>
      <c r="B29" s="41"/>
      <c r="C29" s="42"/>
    </row>
    <row r="30" spans="1:3" s="19" customFormat="1" ht="12" customHeight="1">
      <c r="A30" s="253"/>
      <c r="B30" s="254"/>
      <c r="C30" s="255"/>
    </row>
    <row r="31" spans="1:3" ht="9" customHeight="1">
      <c r="A31" s="253"/>
      <c r="B31" s="254"/>
      <c r="C31" s="255"/>
    </row>
    <row r="32" spans="1:3" ht="18" customHeight="1">
      <c r="A32" s="253"/>
      <c r="B32" s="254"/>
      <c r="C32" s="255"/>
    </row>
    <row r="33" spans="1:3" ht="18" customHeight="1" thickBot="1">
      <c r="A33" s="44"/>
      <c r="B33" s="45"/>
      <c r="C33" s="46"/>
    </row>
    <row r="34" spans="1:3" ht="9" customHeight="1" thickTop="1">
      <c r="A34" s="43"/>
      <c r="B34" s="43"/>
      <c r="C34" s="43"/>
    </row>
  </sheetData>
  <mergeCells count="1">
    <mergeCell ref="A30:C32"/>
  </mergeCells>
  <phoneticPr fontId="0" type="noConversion"/>
  <printOptions horizontalCentered="1" verticalCentered="1"/>
  <pageMargins left="0.78740157480314965" right="0.78740157480314965" top="0.78740157480314965" bottom="0.78740157480314965" header="0" footer="0"/>
  <pageSetup paperSize="9" orientation="portrait" horizontalDpi="4294967292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430"/>
  <sheetViews>
    <sheetView showGridLines="0" workbookViewId="0">
      <pane xSplit="2" ySplit="6" topLeftCell="C392" activePane="bottomRight" state="frozen"/>
      <selection activeCell="B22" sqref="B22"/>
      <selection pane="topRight" activeCell="B22" sqref="B22"/>
      <selection pane="bottomLeft" activeCell="B22" sqref="B22"/>
      <selection pane="bottomRight" activeCell="A397" sqref="A397:A398"/>
    </sheetView>
  </sheetViews>
  <sheetFormatPr defaultRowHeight="12.75"/>
  <cols>
    <col min="1" max="1" width="10.85546875" style="1" customWidth="1"/>
    <col min="2" max="2" width="17" style="1" customWidth="1"/>
    <col min="3" max="3" width="23.42578125" style="1" customWidth="1"/>
    <col min="4" max="4" width="21.7109375" style="1" customWidth="1"/>
    <col min="5" max="16384" width="9.140625" style="1"/>
  </cols>
  <sheetData>
    <row r="1" spans="1:5" s="64" customFormat="1">
      <c r="A1" s="63" t="s">
        <v>4</v>
      </c>
      <c r="B1" s="63"/>
    </row>
    <row r="2" spans="1:5" s="64" customFormat="1"/>
    <row r="3" spans="1:5" s="64" customFormat="1">
      <c r="A3" s="65" t="s">
        <v>115</v>
      </c>
    </row>
    <row r="4" spans="1:5">
      <c r="C4" s="4"/>
    </row>
    <row r="5" spans="1:5" s="3" customFormat="1" ht="36" customHeight="1">
      <c r="A5" s="304" t="s">
        <v>97</v>
      </c>
      <c r="B5" s="306" t="s">
        <v>0</v>
      </c>
      <c r="C5" s="302" t="s">
        <v>79</v>
      </c>
      <c r="D5" s="303"/>
    </row>
    <row r="6" spans="1:5" s="3" customFormat="1" ht="22.5">
      <c r="A6" s="305"/>
      <c r="B6" s="307"/>
      <c r="C6" s="92" t="s">
        <v>2</v>
      </c>
      <c r="D6" s="93" t="s">
        <v>3</v>
      </c>
    </row>
    <row r="7" spans="1:5" s="69" customFormat="1" ht="18" customHeight="1">
      <c r="A7" s="273" t="s">
        <v>37</v>
      </c>
      <c r="B7" s="15">
        <v>2006</v>
      </c>
      <c r="C7" s="130">
        <v>93.6</v>
      </c>
      <c r="D7" s="85" t="s">
        <v>124</v>
      </c>
    </row>
    <row r="8" spans="1:5" s="69" customFormat="1" ht="18" customHeight="1">
      <c r="A8" s="274"/>
      <c r="B8" s="7">
        <v>2007</v>
      </c>
      <c r="C8" s="130">
        <v>110.4</v>
      </c>
      <c r="D8" s="86">
        <v>17.948717948717952</v>
      </c>
      <c r="E8" s="146"/>
    </row>
    <row r="9" spans="1:5" s="69" customFormat="1" ht="18" customHeight="1">
      <c r="A9" s="274"/>
      <c r="B9" s="7">
        <v>2008</v>
      </c>
      <c r="C9" s="130">
        <v>119.3</v>
      </c>
      <c r="D9" s="86">
        <v>8.0615942028985366</v>
      </c>
      <c r="E9" s="146"/>
    </row>
    <row r="10" spans="1:5" s="69" customFormat="1" ht="18" customHeight="1">
      <c r="A10" s="274"/>
      <c r="B10" s="7">
        <v>2009</v>
      </c>
      <c r="C10" s="130">
        <v>87.6</v>
      </c>
      <c r="D10" s="86">
        <v>-26.571668063704944</v>
      </c>
      <c r="E10" s="146"/>
    </row>
    <row r="11" spans="1:5" s="69" customFormat="1" ht="18" customHeight="1">
      <c r="A11" s="274"/>
      <c r="B11" s="7">
        <v>2010</v>
      </c>
      <c r="C11" s="130">
        <v>102.7</v>
      </c>
      <c r="D11" s="86">
        <v>17.237442922374434</v>
      </c>
      <c r="E11" s="146"/>
    </row>
    <row r="12" spans="1:5" s="69" customFormat="1" ht="18" customHeight="1">
      <c r="A12" s="274"/>
      <c r="B12" s="7">
        <v>2011</v>
      </c>
      <c r="C12" s="130">
        <v>120.3</v>
      </c>
      <c r="D12" s="86">
        <v>17.100000000000001</v>
      </c>
      <c r="E12" s="146"/>
    </row>
    <row r="13" spans="1:5" s="69" customFormat="1" ht="18" customHeight="1">
      <c r="A13" s="274"/>
      <c r="B13" s="15">
        <v>2012</v>
      </c>
      <c r="C13" s="130">
        <v>114.01220000000001</v>
      </c>
      <c r="D13" s="86">
        <v>-5.2267664172900998</v>
      </c>
      <c r="E13" s="146"/>
    </row>
    <row r="14" spans="1:5" s="69" customFormat="1" ht="18" customHeight="1">
      <c r="A14" s="274"/>
      <c r="B14" s="15">
        <v>2013</v>
      </c>
      <c r="C14" s="130">
        <v>101.529</v>
      </c>
      <c r="D14" s="86">
        <v>-10.949003703112483</v>
      </c>
      <c r="E14" s="146"/>
    </row>
    <row r="15" spans="1:5" s="69" customFormat="1" ht="18" customHeight="1">
      <c r="A15" s="274"/>
      <c r="B15" s="15">
        <v>2014</v>
      </c>
      <c r="C15" s="130">
        <v>79.645740000000004</v>
      </c>
      <c r="D15" s="86">
        <v>-21.553703867860406</v>
      </c>
      <c r="E15" s="146"/>
    </row>
    <row r="16" spans="1:5" s="69" customFormat="1" ht="18" customHeight="1">
      <c r="A16" s="274"/>
      <c r="B16" s="15">
        <v>2015</v>
      </c>
      <c r="C16" s="130">
        <v>66.710300000000004</v>
      </c>
      <c r="D16" s="86">
        <v>-16.241220183276596</v>
      </c>
      <c r="E16" s="146"/>
    </row>
    <row r="17" spans="1:5" s="69" customFormat="1" ht="18" customHeight="1">
      <c r="A17" s="274"/>
      <c r="B17" s="15">
        <v>2016</v>
      </c>
      <c r="C17" s="130">
        <v>69.208262000000005</v>
      </c>
      <c r="D17" s="86">
        <v>3.7444922298355743</v>
      </c>
      <c r="E17" s="146"/>
    </row>
    <row r="18" spans="1:5" s="69" customFormat="1" ht="18" customHeight="1">
      <c r="A18" s="274"/>
      <c r="B18" s="15">
        <v>2017</v>
      </c>
      <c r="C18" s="130">
        <v>76.869138000000007</v>
      </c>
      <c r="D18" s="86">
        <f>(C18-C17)/C17*100</f>
        <v>11.069308459154776</v>
      </c>
      <c r="E18" s="146"/>
    </row>
    <row r="19" spans="1:5" s="69" customFormat="1" ht="18" customHeight="1">
      <c r="A19" s="196"/>
      <c r="B19" s="15">
        <v>2018</v>
      </c>
      <c r="C19" s="130">
        <v>83.295821000000004</v>
      </c>
      <c r="D19" s="86">
        <f>(C19-C18)/C18*100</f>
        <v>8.3605503680813964</v>
      </c>
      <c r="E19" s="146"/>
    </row>
    <row r="20" spans="1:5" s="69" customFormat="1" ht="18" customHeight="1">
      <c r="A20" s="218"/>
      <c r="B20" s="15">
        <v>2019</v>
      </c>
      <c r="C20" s="130">
        <v>85.147869999999998</v>
      </c>
      <c r="D20" s="86">
        <f>(C20-C19)/C19*100</f>
        <v>2.2234596859306945</v>
      </c>
      <c r="E20" s="146"/>
    </row>
    <row r="21" spans="1:5" s="69" customFormat="1" ht="18" customHeight="1">
      <c r="A21" s="236"/>
      <c r="B21" s="15">
        <v>2020</v>
      </c>
      <c r="C21" s="130">
        <v>80.381364000000005</v>
      </c>
      <c r="D21" s="86">
        <f>(C21-C20)/C20*100</f>
        <v>-5.5979157200291594</v>
      </c>
      <c r="E21" s="146"/>
    </row>
    <row r="22" spans="1:5" s="69" customFormat="1" ht="18" customHeight="1">
      <c r="A22" s="273" t="s">
        <v>38</v>
      </c>
      <c r="B22" s="15">
        <v>2006</v>
      </c>
      <c r="C22" s="130">
        <v>48.8</v>
      </c>
      <c r="D22" s="85" t="s">
        <v>124</v>
      </c>
      <c r="E22" s="146"/>
    </row>
    <row r="23" spans="1:5" s="69" customFormat="1" ht="18" customHeight="1">
      <c r="A23" s="274"/>
      <c r="B23" s="7">
        <v>2007</v>
      </c>
      <c r="C23" s="130">
        <v>54.1</v>
      </c>
      <c r="D23" s="86">
        <v>10.860655737704938</v>
      </c>
      <c r="E23" s="146"/>
    </row>
    <row r="24" spans="1:5" s="69" customFormat="1" ht="18" customHeight="1">
      <c r="A24" s="274"/>
      <c r="B24" s="7">
        <v>2008</v>
      </c>
      <c r="C24" s="130">
        <v>49.6</v>
      </c>
      <c r="D24" s="86">
        <v>-8.3179297597042456</v>
      </c>
      <c r="E24" s="146"/>
    </row>
    <row r="25" spans="1:5" s="69" customFormat="1" ht="18" customHeight="1">
      <c r="A25" s="274"/>
      <c r="B25" s="7">
        <v>2009</v>
      </c>
      <c r="C25" s="130">
        <v>43.7</v>
      </c>
      <c r="D25" s="86">
        <v>-11.895161290322577</v>
      </c>
      <c r="E25" s="146"/>
    </row>
    <row r="26" spans="1:5" s="69" customFormat="1" ht="18" customHeight="1">
      <c r="A26" s="274"/>
      <c r="B26" s="7">
        <v>2010</v>
      </c>
      <c r="C26" s="130">
        <v>36.799999999999997</v>
      </c>
      <c r="D26" s="86">
        <v>-15.789473684210542</v>
      </c>
      <c r="E26" s="146"/>
    </row>
    <row r="27" spans="1:5" s="69" customFormat="1" ht="18" customHeight="1">
      <c r="A27" s="274"/>
      <c r="B27" s="7">
        <v>2011</v>
      </c>
      <c r="C27" s="130">
        <v>35.4</v>
      </c>
      <c r="D27" s="86">
        <v>-3.8</v>
      </c>
      <c r="E27" s="146"/>
    </row>
    <row r="28" spans="1:5" s="69" customFormat="1" ht="18" customHeight="1">
      <c r="A28" s="274"/>
      <c r="B28" s="15">
        <v>2012</v>
      </c>
      <c r="C28" s="130">
        <v>26.636949999999999</v>
      </c>
      <c r="D28" s="86">
        <v>-24.754378531073446</v>
      </c>
      <c r="E28" s="146"/>
    </row>
    <row r="29" spans="1:5" s="69" customFormat="1" ht="18" customHeight="1">
      <c r="A29" s="274"/>
      <c r="B29" s="15">
        <v>2013</v>
      </c>
      <c r="C29" s="130">
        <v>32.219009999999997</v>
      </c>
      <c r="D29" s="86">
        <v>20.956077929342506</v>
      </c>
      <c r="E29" s="146"/>
    </row>
    <row r="30" spans="1:5" s="69" customFormat="1" ht="18" customHeight="1">
      <c r="A30" s="274"/>
      <c r="B30" s="15">
        <v>2014</v>
      </c>
      <c r="C30" s="130">
        <v>26.3597</v>
      </c>
      <c r="D30" s="86">
        <v>-18.185878461194179</v>
      </c>
      <c r="E30" s="146"/>
    </row>
    <row r="31" spans="1:5" s="69" customFormat="1" ht="18" customHeight="1">
      <c r="A31" s="274"/>
      <c r="B31" s="15">
        <v>2015</v>
      </c>
      <c r="C31" s="130">
        <v>32.000864999999997</v>
      </c>
      <c r="D31" s="86">
        <v>21.400717762341745</v>
      </c>
      <c r="E31" s="146"/>
    </row>
    <row r="32" spans="1:5" s="69" customFormat="1" ht="18" customHeight="1">
      <c r="A32" s="274"/>
      <c r="B32" s="15">
        <v>2016</v>
      </c>
      <c r="C32" s="130">
        <v>29.935715999999999</v>
      </c>
      <c r="D32" s="86">
        <v>-6.4534161810938491</v>
      </c>
      <c r="E32" s="146"/>
    </row>
    <row r="33" spans="1:5" s="69" customFormat="1" ht="18" customHeight="1">
      <c r="A33" s="274"/>
      <c r="B33" s="15">
        <v>2017</v>
      </c>
      <c r="C33" s="130">
        <v>32.768633000000001</v>
      </c>
      <c r="D33" s="86">
        <f>(C33-C32)/C32*100</f>
        <v>9.4633347002623953</v>
      </c>
      <c r="E33" s="146"/>
    </row>
    <row r="34" spans="1:5" s="69" customFormat="1" ht="18" customHeight="1">
      <c r="A34" s="196"/>
      <c r="B34" s="15">
        <v>2018</v>
      </c>
      <c r="C34" s="130">
        <v>32.655804000000003</v>
      </c>
      <c r="D34" s="86">
        <f>(C34-C33)/C33*100</f>
        <v>-0.34432013077871704</v>
      </c>
      <c r="E34" s="146"/>
    </row>
    <row r="35" spans="1:5" s="69" customFormat="1" ht="18" customHeight="1">
      <c r="A35" s="218"/>
      <c r="B35" s="15">
        <v>2019</v>
      </c>
      <c r="C35" s="130">
        <v>33.155881999999998</v>
      </c>
      <c r="D35" s="86">
        <f>(C35-C34)/C34*100</f>
        <v>1.5313602445678411</v>
      </c>
      <c r="E35" s="146"/>
    </row>
    <row r="36" spans="1:5" s="69" customFormat="1" ht="18" customHeight="1">
      <c r="A36" s="236"/>
      <c r="B36" s="15">
        <v>2020</v>
      </c>
      <c r="C36" s="130">
        <v>35.276001000000001</v>
      </c>
      <c r="D36" s="86">
        <f>(C36-C35)/C35*100</f>
        <v>6.3943978326379698</v>
      </c>
      <c r="E36" s="146"/>
    </row>
    <row r="37" spans="1:5" s="69" customFormat="1" ht="18" customHeight="1">
      <c r="A37" s="273" t="s">
        <v>39</v>
      </c>
      <c r="B37" s="15">
        <v>2006</v>
      </c>
      <c r="C37" s="130">
        <v>2578.6999999999998</v>
      </c>
      <c r="D37" s="85" t="s">
        <v>124</v>
      </c>
      <c r="E37" s="146"/>
    </row>
    <row r="38" spans="1:5" s="69" customFormat="1" ht="18" customHeight="1">
      <c r="A38" s="274"/>
      <c r="B38" s="7">
        <v>2007</v>
      </c>
      <c r="C38" s="130">
        <v>2778.5</v>
      </c>
      <c r="D38" s="86">
        <v>7.7480901229301624</v>
      </c>
      <c r="E38" s="146"/>
    </row>
    <row r="39" spans="1:5" s="69" customFormat="1" ht="18" customHeight="1">
      <c r="A39" s="274"/>
      <c r="B39" s="7">
        <v>2008</v>
      </c>
      <c r="C39" s="130">
        <v>2925.9</v>
      </c>
      <c r="D39" s="86">
        <v>5.3050206946194001</v>
      </c>
      <c r="E39" s="146"/>
    </row>
    <row r="40" spans="1:5" s="69" customFormat="1" ht="18" customHeight="1">
      <c r="A40" s="274"/>
      <c r="B40" s="7">
        <v>2009</v>
      </c>
      <c r="C40" s="130">
        <v>2836.8</v>
      </c>
      <c r="D40" s="86">
        <v>-3.0452168563518844</v>
      </c>
      <c r="E40" s="146"/>
    </row>
    <row r="41" spans="1:5" s="69" customFormat="1" ht="18" customHeight="1">
      <c r="A41" s="274"/>
      <c r="B41" s="7">
        <v>2010</v>
      </c>
      <c r="C41" s="130">
        <v>2971.5</v>
      </c>
      <c r="D41" s="86">
        <v>4.7483079526226657</v>
      </c>
      <c r="E41" s="146"/>
    </row>
    <row r="42" spans="1:5" s="69" customFormat="1" ht="18" customHeight="1">
      <c r="A42" s="274"/>
      <c r="B42" s="7">
        <v>2011</v>
      </c>
      <c r="C42" s="130">
        <v>3307.9</v>
      </c>
      <c r="D42" s="86">
        <v>11.3</v>
      </c>
      <c r="E42" s="146"/>
    </row>
    <row r="43" spans="1:5" s="69" customFormat="1" ht="18" customHeight="1">
      <c r="A43" s="274"/>
      <c r="B43" s="15">
        <v>2012</v>
      </c>
      <c r="C43" s="130">
        <v>3200.643</v>
      </c>
      <c r="D43" s="86">
        <v>-3.2424498926811589</v>
      </c>
      <c r="E43" s="146"/>
    </row>
    <row r="44" spans="1:5" s="69" customFormat="1" ht="18" customHeight="1">
      <c r="A44" s="274"/>
      <c r="B44" s="15">
        <v>2013</v>
      </c>
      <c r="C44" s="130">
        <v>3127.9850000000001</v>
      </c>
      <c r="D44" s="86">
        <v>-2.2701063505051926</v>
      </c>
      <c r="E44" s="146"/>
    </row>
    <row r="45" spans="1:5" s="69" customFormat="1" ht="18" customHeight="1">
      <c r="A45" s="274"/>
      <c r="B45" s="15">
        <v>2014</v>
      </c>
      <c r="C45" s="130">
        <v>3150.811373</v>
      </c>
      <c r="D45" s="86">
        <v>0.72974688177852121</v>
      </c>
      <c r="E45" s="146"/>
    </row>
    <row r="46" spans="1:5" s="69" customFormat="1" ht="18" customHeight="1">
      <c r="A46" s="274"/>
      <c r="B46" s="15">
        <v>2015</v>
      </c>
      <c r="C46" s="130">
        <v>3286.905233</v>
      </c>
      <c r="D46" s="86">
        <v>4.3193274331246343</v>
      </c>
      <c r="E46" s="146"/>
    </row>
    <row r="47" spans="1:5" s="69" customFormat="1" ht="18" customHeight="1">
      <c r="A47" s="274"/>
      <c r="B47" s="15">
        <v>2016</v>
      </c>
      <c r="C47" s="130">
        <v>3441.8282680000002</v>
      </c>
      <c r="D47" s="86">
        <v>4.7133404834614003</v>
      </c>
      <c r="E47" s="146"/>
    </row>
    <row r="48" spans="1:5" s="69" customFormat="1" ht="18" customHeight="1">
      <c r="A48" s="274"/>
      <c r="B48" s="15">
        <v>2017</v>
      </c>
      <c r="C48" s="130">
        <v>3781.2065750000002</v>
      </c>
      <c r="D48" s="86">
        <f>(C48-C47)/C47*100</f>
        <v>9.8604079162034459</v>
      </c>
      <c r="E48" s="146"/>
    </row>
    <row r="49" spans="1:5" s="69" customFormat="1" ht="18" customHeight="1">
      <c r="A49" s="196"/>
      <c r="B49" s="15">
        <v>2018</v>
      </c>
      <c r="C49" s="130">
        <v>4284.8119740000002</v>
      </c>
      <c r="D49" s="86">
        <f t="shared" ref="D49:D51" si="0">(C49-C48)/C48*100</f>
        <v>13.31864284616611</v>
      </c>
      <c r="E49" s="146"/>
    </row>
    <row r="50" spans="1:5" s="69" customFormat="1" ht="18" customHeight="1">
      <c r="A50" s="218"/>
      <c r="B50" s="15">
        <v>2019</v>
      </c>
      <c r="C50" s="130">
        <v>4454.2243719999997</v>
      </c>
      <c r="D50" s="86">
        <f t="shared" si="0"/>
        <v>3.9537883815669037</v>
      </c>
      <c r="E50" s="146"/>
    </row>
    <row r="51" spans="1:5" s="69" customFormat="1" ht="18" customHeight="1">
      <c r="A51" s="236"/>
      <c r="B51" s="15">
        <v>2020</v>
      </c>
      <c r="C51" s="130">
        <v>4094.7299549999998</v>
      </c>
      <c r="D51" s="86">
        <f t="shared" si="0"/>
        <v>-8.0708645765543832</v>
      </c>
      <c r="E51" s="146"/>
    </row>
    <row r="52" spans="1:5" s="69" customFormat="1" ht="18" customHeight="1">
      <c r="A52" s="273" t="s">
        <v>40</v>
      </c>
      <c r="B52" s="15">
        <v>2006</v>
      </c>
      <c r="C52" s="130">
        <v>67.3</v>
      </c>
      <c r="D52" s="85" t="s">
        <v>124</v>
      </c>
      <c r="E52" s="146"/>
    </row>
    <row r="53" spans="1:5" s="69" customFormat="1" ht="18" customHeight="1">
      <c r="A53" s="274"/>
      <c r="B53" s="7">
        <v>2007</v>
      </c>
      <c r="C53" s="130">
        <v>73</v>
      </c>
      <c r="D53" s="86">
        <v>8.4695393759286919</v>
      </c>
      <c r="E53" s="146"/>
    </row>
    <row r="54" spans="1:5" s="69" customFormat="1" ht="18" customHeight="1">
      <c r="A54" s="274"/>
      <c r="B54" s="7">
        <v>2008</v>
      </c>
      <c r="C54" s="130">
        <v>105.6</v>
      </c>
      <c r="D54" s="86">
        <v>44.657534246575324</v>
      </c>
      <c r="E54" s="146"/>
    </row>
    <row r="55" spans="1:5" s="69" customFormat="1" ht="18" customHeight="1">
      <c r="A55" s="274"/>
      <c r="B55" s="7">
        <v>2009</v>
      </c>
      <c r="C55" s="130">
        <v>76.3</v>
      </c>
      <c r="D55" s="86">
        <v>-27.746212121212121</v>
      </c>
      <c r="E55" s="146"/>
    </row>
    <row r="56" spans="1:5" s="69" customFormat="1" ht="18" customHeight="1">
      <c r="A56" s="274"/>
      <c r="B56" s="7">
        <v>2010</v>
      </c>
      <c r="C56" s="130">
        <v>110.7</v>
      </c>
      <c r="D56" s="86">
        <v>45.085190039318476</v>
      </c>
      <c r="E56" s="146"/>
    </row>
    <row r="57" spans="1:5" s="69" customFormat="1" ht="18" customHeight="1">
      <c r="A57" s="274"/>
      <c r="B57" s="7">
        <v>2011</v>
      </c>
      <c r="C57" s="130">
        <v>280.8</v>
      </c>
      <c r="D57" s="86">
        <v>153.69999999999999</v>
      </c>
      <c r="E57" s="146"/>
    </row>
    <row r="58" spans="1:5" s="69" customFormat="1" ht="18" customHeight="1">
      <c r="A58" s="274"/>
      <c r="B58" s="15">
        <v>2012</v>
      </c>
      <c r="C58" s="130">
        <v>850.58100000000002</v>
      </c>
      <c r="D58" s="86">
        <v>202.91346153846152</v>
      </c>
      <c r="E58" s="146"/>
    </row>
    <row r="59" spans="1:5" s="69" customFormat="1" ht="18" customHeight="1">
      <c r="A59" s="274"/>
      <c r="B59" s="15">
        <v>2013</v>
      </c>
      <c r="C59" s="130">
        <v>1030.847</v>
      </c>
      <c r="D59" s="86">
        <v>21.193278476711797</v>
      </c>
      <c r="E59" s="146"/>
    </row>
    <row r="60" spans="1:5" s="69" customFormat="1" ht="18" customHeight="1">
      <c r="A60" s="274"/>
      <c r="B60" s="15">
        <v>2014</v>
      </c>
      <c r="C60" s="130">
        <v>936.562952</v>
      </c>
      <c r="D60" s="86">
        <v>-9.1462698150161952</v>
      </c>
      <c r="E60" s="146"/>
    </row>
    <row r="61" spans="1:5" s="69" customFormat="1" ht="18" customHeight="1">
      <c r="A61" s="274"/>
      <c r="B61" s="15">
        <v>2015</v>
      </c>
      <c r="C61" s="130">
        <v>862.20985299999995</v>
      </c>
      <c r="D61" s="86">
        <v>-7.9389323313741382</v>
      </c>
      <c r="E61" s="146"/>
    </row>
    <row r="62" spans="1:5" s="69" customFormat="1" ht="18" customHeight="1">
      <c r="A62" s="274"/>
      <c r="B62" s="15">
        <v>2016</v>
      </c>
      <c r="C62" s="130">
        <v>1057.0754380000001</v>
      </c>
      <c r="D62" s="86">
        <v>22.600714237024629</v>
      </c>
      <c r="E62" s="146"/>
    </row>
    <row r="63" spans="1:5" s="69" customFormat="1" ht="18" customHeight="1">
      <c r="A63" s="274"/>
      <c r="B63" s="15">
        <v>2017</v>
      </c>
      <c r="C63" s="130">
        <v>1142.5059329999999</v>
      </c>
      <c r="D63" s="86">
        <f>(C63-C62)/C62*100</f>
        <v>8.081778454869351</v>
      </c>
      <c r="E63" s="146"/>
    </row>
    <row r="64" spans="1:5" s="69" customFormat="1" ht="18" customHeight="1">
      <c r="A64" s="196"/>
      <c r="B64" s="15">
        <v>2018</v>
      </c>
      <c r="C64" s="130">
        <v>1193.4107570000001</v>
      </c>
      <c r="D64" s="86">
        <f t="shared" ref="D64:D66" si="1">(C64-C63)/C63*100</f>
        <v>4.4555413262786256</v>
      </c>
      <c r="E64" s="146"/>
    </row>
    <row r="65" spans="1:5" s="69" customFormat="1" ht="18" customHeight="1">
      <c r="A65" s="218"/>
      <c r="B65" s="15">
        <v>2019</v>
      </c>
      <c r="C65" s="130">
        <v>1113.2741779999999</v>
      </c>
      <c r="D65" s="86">
        <f t="shared" si="1"/>
        <v>-6.714920116980327</v>
      </c>
      <c r="E65" s="146"/>
    </row>
    <row r="66" spans="1:5" s="69" customFormat="1" ht="18" customHeight="1">
      <c r="A66" s="236"/>
      <c r="B66" s="15">
        <v>2020</v>
      </c>
      <c r="C66" s="130">
        <v>1133.1659560000001</v>
      </c>
      <c r="D66" s="86">
        <f t="shared" si="1"/>
        <v>1.7867815847247792</v>
      </c>
      <c r="E66" s="146"/>
    </row>
    <row r="67" spans="1:5" s="69" customFormat="1" ht="18" customHeight="1">
      <c r="A67" s="273" t="s">
        <v>41</v>
      </c>
      <c r="B67" s="15">
        <v>2006</v>
      </c>
      <c r="C67" s="130">
        <v>46.5</v>
      </c>
      <c r="D67" s="85" t="s">
        <v>124</v>
      </c>
      <c r="E67" s="146"/>
    </row>
    <row r="68" spans="1:5" s="69" customFormat="1" ht="18" customHeight="1">
      <c r="A68" s="274"/>
      <c r="B68" s="7">
        <v>2007</v>
      </c>
      <c r="C68" s="130">
        <v>55.1</v>
      </c>
      <c r="D68" s="86">
        <v>18.49462365591399</v>
      </c>
      <c r="E68" s="146"/>
    </row>
    <row r="69" spans="1:5" s="69" customFormat="1" ht="18" customHeight="1">
      <c r="A69" s="274"/>
      <c r="B69" s="7">
        <v>2008</v>
      </c>
      <c r="C69" s="130">
        <v>40.799999999999997</v>
      </c>
      <c r="D69" s="86">
        <v>-25.952813067150636</v>
      </c>
      <c r="E69" s="146"/>
    </row>
    <row r="70" spans="1:5" s="69" customFormat="1" ht="18" customHeight="1">
      <c r="A70" s="274"/>
      <c r="B70" s="7">
        <v>2009</v>
      </c>
      <c r="C70" s="130">
        <v>34.700000000000003</v>
      </c>
      <c r="D70" s="86">
        <v>-14.950980392156854</v>
      </c>
      <c r="E70" s="146"/>
    </row>
    <row r="71" spans="1:5" s="69" customFormat="1" ht="18" customHeight="1">
      <c r="A71" s="274"/>
      <c r="B71" s="7">
        <v>2010</v>
      </c>
      <c r="C71" s="130">
        <v>38.700000000000003</v>
      </c>
      <c r="D71" s="86">
        <v>11.527377521613836</v>
      </c>
      <c r="E71" s="146"/>
    </row>
    <row r="72" spans="1:5" s="69" customFormat="1" ht="18" customHeight="1">
      <c r="A72" s="274"/>
      <c r="B72" s="7">
        <v>2011</v>
      </c>
      <c r="C72" s="130">
        <v>43.9</v>
      </c>
      <c r="D72" s="86">
        <v>13.4</v>
      </c>
      <c r="E72" s="146"/>
    </row>
    <row r="73" spans="1:5" s="69" customFormat="1" ht="18" customHeight="1">
      <c r="A73" s="274"/>
      <c r="B73" s="15">
        <v>2012</v>
      </c>
      <c r="C73" s="130">
        <v>42.408279999999998</v>
      </c>
      <c r="D73" s="86">
        <v>-3.3979954441913458</v>
      </c>
      <c r="E73" s="146"/>
    </row>
    <row r="74" spans="1:5" s="69" customFormat="1" ht="18" customHeight="1">
      <c r="A74" s="274"/>
      <c r="B74" s="15">
        <v>2013</v>
      </c>
      <c r="C74" s="130">
        <v>47.413409999999999</v>
      </c>
      <c r="D74" s="86">
        <v>11.802247108347713</v>
      </c>
      <c r="E74" s="146"/>
    </row>
    <row r="75" spans="1:5" s="69" customFormat="1" ht="18" customHeight="1">
      <c r="A75" s="274"/>
      <c r="B75" s="15">
        <v>2014</v>
      </c>
      <c r="C75" s="130">
        <v>54.048260999999997</v>
      </c>
      <c r="D75" s="86">
        <v>13.993616995698046</v>
      </c>
      <c r="E75" s="146"/>
    </row>
    <row r="76" spans="1:5" s="69" customFormat="1" ht="18" customHeight="1">
      <c r="A76" s="274"/>
      <c r="B76" s="15">
        <v>2015</v>
      </c>
      <c r="C76" s="130">
        <v>64.093395999999998</v>
      </c>
      <c r="D76" s="86">
        <v>18.585491585011408</v>
      </c>
      <c r="E76" s="146"/>
    </row>
    <row r="77" spans="1:5" s="69" customFormat="1" ht="18" customHeight="1">
      <c r="A77" s="274"/>
      <c r="B77" s="15">
        <v>2016</v>
      </c>
      <c r="C77" s="130">
        <v>54.255733999999997</v>
      </c>
      <c r="D77" s="86">
        <v>-15.348947963375201</v>
      </c>
      <c r="E77" s="146"/>
    </row>
    <row r="78" spans="1:5" s="69" customFormat="1" ht="18" customHeight="1">
      <c r="A78" s="274"/>
      <c r="B78" s="15">
        <v>2017</v>
      </c>
      <c r="C78" s="130">
        <v>58.146090000000001</v>
      </c>
      <c r="D78" s="86">
        <f>(C78-C77)/C77*100</f>
        <v>7.1704052515444801</v>
      </c>
      <c r="E78" s="146"/>
    </row>
    <row r="79" spans="1:5" s="69" customFormat="1" ht="18" customHeight="1">
      <c r="A79" s="196"/>
      <c r="B79" s="15">
        <v>2018</v>
      </c>
      <c r="C79" s="130">
        <v>49.54278</v>
      </c>
      <c r="D79" s="86">
        <f t="shared" ref="D79:D81" si="2">(C79-C78)/C78*100</f>
        <v>-14.796024977775806</v>
      </c>
      <c r="E79" s="146"/>
    </row>
    <row r="80" spans="1:5" s="69" customFormat="1" ht="18" customHeight="1">
      <c r="A80" s="218"/>
      <c r="B80" s="15">
        <v>2019</v>
      </c>
      <c r="C80" s="130">
        <v>56.643597</v>
      </c>
      <c r="D80" s="86">
        <f t="shared" si="2"/>
        <v>14.332697922886037</v>
      </c>
      <c r="E80" s="146"/>
    </row>
    <row r="81" spans="1:5" s="69" customFormat="1" ht="18" customHeight="1">
      <c r="A81" s="236"/>
      <c r="B81" s="15">
        <v>2020</v>
      </c>
      <c r="C81" s="130">
        <v>48.619633</v>
      </c>
      <c r="D81" s="86">
        <f t="shared" si="2"/>
        <v>-14.165703495136439</v>
      </c>
      <c r="E81" s="146"/>
    </row>
    <row r="82" spans="1:5" s="69" customFormat="1" ht="18" customHeight="1">
      <c r="A82" s="273" t="s">
        <v>42</v>
      </c>
      <c r="B82" s="15">
        <v>2006</v>
      </c>
      <c r="C82" s="130">
        <v>1062.9000000000001</v>
      </c>
      <c r="D82" s="85" t="s">
        <v>124</v>
      </c>
      <c r="E82" s="146"/>
    </row>
    <row r="83" spans="1:5" s="69" customFormat="1" ht="18" customHeight="1">
      <c r="A83" s="274"/>
      <c r="B83" s="7">
        <v>2007</v>
      </c>
      <c r="C83" s="130">
        <v>828.7</v>
      </c>
      <c r="D83" s="86">
        <v>-22.034057766487912</v>
      </c>
      <c r="E83" s="146"/>
    </row>
    <row r="84" spans="1:5" s="69" customFormat="1" ht="18" customHeight="1">
      <c r="A84" s="274"/>
      <c r="B84" s="7">
        <v>2008</v>
      </c>
      <c r="C84" s="130">
        <v>753.4</v>
      </c>
      <c r="D84" s="86">
        <v>-9.0865210570773574</v>
      </c>
      <c r="E84" s="146"/>
    </row>
    <row r="85" spans="1:5" s="69" customFormat="1" ht="18" customHeight="1">
      <c r="A85" s="274"/>
      <c r="B85" s="7">
        <v>2009</v>
      </c>
      <c r="C85" s="130">
        <v>588.6</v>
      </c>
      <c r="D85" s="86">
        <v>-21.8741704273958</v>
      </c>
      <c r="E85" s="146"/>
    </row>
    <row r="86" spans="1:5" s="69" customFormat="1" ht="18" customHeight="1">
      <c r="A86" s="274"/>
      <c r="B86" s="7">
        <v>2010</v>
      </c>
      <c r="C86" s="130">
        <v>620.5</v>
      </c>
      <c r="D86" s="86">
        <v>5.4196398233095522</v>
      </c>
      <c r="E86" s="146"/>
    </row>
    <row r="87" spans="1:5" s="69" customFormat="1" ht="18" customHeight="1">
      <c r="A87" s="274"/>
      <c r="B87" s="7">
        <v>2011</v>
      </c>
      <c r="C87" s="130">
        <v>517.70000000000005</v>
      </c>
      <c r="D87" s="86">
        <v>-16.600000000000001</v>
      </c>
      <c r="E87" s="146"/>
    </row>
    <row r="88" spans="1:5" s="69" customFormat="1" ht="18" customHeight="1">
      <c r="A88" s="274"/>
      <c r="B88" s="15">
        <v>2012</v>
      </c>
      <c r="C88" s="130">
        <v>420.84300000000002</v>
      </c>
      <c r="D88" s="86">
        <v>-18.709097933165928</v>
      </c>
      <c r="E88" s="146"/>
    </row>
    <row r="89" spans="1:5" s="69" customFormat="1" ht="18" customHeight="1">
      <c r="A89" s="274"/>
      <c r="B89" s="15">
        <v>2013</v>
      </c>
      <c r="C89" s="130">
        <v>416.65269999999998</v>
      </c>
      <c r="D89" s="86">
        <v>-0.99569198014462301</v>
      </c>
      <c r="E89" s="146"/>
    </row>
    <row r="90" spans="1:5" s="69" customFormat="1" ht="18" customHeight="1">
      <c r="A90" s="274"/>
      <c r="B90" s="15">
        <v>2014</v>
      </c>
      <c r="C90" s="130">
        <v>400.209047</v>
      </c>
      <c r="D90" s="86">
        <v>-3.9466090103340226</v>
      </c>
      <c r="E90" s="146"/>
    </row>
    <row r="91" spans="1:5" s="69" customFormat="1" ht="18" customHeight="1">
      <c r="A91" s="274"/>
      <c r="B91" s="15">
        <v>2015</v>
      </c>
      <c r="C91" s="130">
        <v>399.50026600000001</v>
      </c>
      <c r="D91" s="86">
        <v>-0.17710269303332057</v>
      </c>
      <c r="E91" s="146"/>
    </row>
    <row r="92" spans="1:5" s="69" customFormat="1" ht="18" customHeight="1">
      <c r="A92" s="274"/>
      <c r="B92" s="15">
        <v>2016</v>
      </c>
      <c r="C92" s="130">
        <v>461.57863800000001</v>
      </c>
      <c r="D92" s="86">
        <v>15.539006424591467</v>
      </c>
      <c r="E92" s="146"/>
    </row>
    <row r="93" spans="1:5" s="69" customFormat="1" ht="18" customHeight="1">
      <c r="A93" s="274"/>
      <c r="B93" s="15">
        <v>2017</v>
      </c>
      <c r="C93" s="130">
        <v>497.58415400000001</v>
      </c>
      <c r="D93" s="86">
        <f>(C93-C92)/C92*100</f>
        <v>7.8005161062068034</v>
      </c>
      <c r="E93" s="146"/>
    </row>
    <row r="94" spans="1:5" s="69" customFormat="1" ht="18" customHeight="1">
      <c r="A94" s="196"/>
      <c r="B94" s="15">
        <v>2018</v>
      </c>
      <c r="C94" s="130">
        <v>568.91649399999994</v>
      </c>
      <c r="D94" s="86">
        <f>(C94-C93)/C93*100</f>
        <v>14.335733850559865</v>
      </c>
      <c r="E94" s="146"/>
    </row>
    <row r="95" spans="1:5" s="69" customFormat="1" ht="18" customHeight="1">
      <c r="A95" s="218"/>
      <c r="B95" s="15">
        <v>2019</v>
      </c>
      <c r="C95" s="130">
        <v>657.13046499999996</v>
      </c>
      <c r="D95" s="86">
        <f>(C95-C94)/C94*100</f>
        <v>15.50560968619061</v>
      </c>
      <c r="E95" s="146"/>
    </row>
    <row r="96" spans="1:5" s="69" customFormat="1" ht="18" customHeight="1">
      <c r="A96" s="236"/>
      <c r="B96" s="15">
        <v>2020</v>
      </c>
      <c r="C96" s="130">
        <v>586.801738</v>
      </c>
      <c r="D96" s="86">
        <f>(C96-C95)/C95*100</f>
        <v>-10.702399408616667</v>
      </c>
      <c r="E96" s="146"/>
    </row>
    <row r="97" spans="1:5" s="69" customFormat="1" ht="18" customHeight="1">
      <c r="A97" s="273" t="s">
        <v>43</v>
      </c>
      <c r="B97" s="15">
        <v>2006</v>
      </c>
      <c r="C97" s="130">
        <v>6362.2</v>
      </c>
      <c r="D97" s="85" t="s">
        <v>124</v>
      </c>
      <c r="E97" s="146"/>
    </row>
    <row r="98" spans="1:5" s="69" customFormat="1" ht="18" customHeight="1">
      <c r="A98" s="274"/>
      <c r="B98" s="7">
        <v>2007</v>
      </c>
      <c r="C98" s="130">
        <v>7007.2999999999993</v>
      </c>
      <c r="D98" s="86">
        <v>10.139574361070069</v>
      </c>
      <c r="E98" s="146"/>
    </row>
    <row r="99" spans="1:5" s="69" customFormat="1" ht="18" customHeight="1">
      <c r="A99" s="274"/>
      <c r="B99" s="7">
        <v>2008</v>
      </c>
      <c r="C99" s="130">
        <v>7453.7000000000007</v>
      </c>
      <c r="D99" s="86">
        <v>6.3704993364063434</v>
      </c>
      <c r="E99" s="146"/>
    </row>
    <row r="100" spans="1:5" s="69" customFormat="1" ht="18" customHeight="1">
      <c r="A100" s="274"/>
      <c r="B100" s="7">
        <v>2009</v>
      </c>
      <c r="C100" s="130">
        <v>6930.5</v>
      </c>
      <c r="D100" s="86">
        <v>-7.0193326804137595</v>
      </c>
      <c r="E100" s="146"/>
    </row>
    <row r="101" spans="1:5" s="69" customFormat="1" ht="18" customHeight="1">
      <c r="A101" s="274"/>
      <c r="B101" s="7">
        <v>2010</v>
      </c>
      <c r="C101" s="130">
        <v>7643.9</v>
      </c>
      <c r="D101" s="86">
        <v>10.293629608253374</v>
      </c>
      <c r="E101" s="146"/>
    </row>
    <row r="102" spans="1:5" s="69" customFormat="1" ht="18" customHeight="1">
      <c r="A102" s="274"/>
      <c r="B102" s="7">
        <v>2011</v>
      </c>
      <c r="C102" s="130">
        <v>7726.4</v>
      </c>
      <c r="D102" s="86">
        <v>1.1000000000000001</v>
      </c>
      <c r="E102" s="146"/>
    </row>
    <row r="103" spans="1:5" s="69" customFormat="1" ht="18" customHeight="1">
      <c r="A103" s="274"/>
      <c r="B103" s="15">
        <v>2012</v>
      </c>
      <c r="C103" s="130">
        <v>7201.4309999999996</v>
      </c>
      <c r="D103" s="86">
        <v>-6.7944838475874931</v>
      </c>
      <c r="E103" s="146"/>
    </row>
    <row r="104" spans="1:5" s="69" customFormat="1" ht="18" customHeight="1">
      <c r="A104" s="274"/>
      <c r="B104" s="15">
        <v>2013</v>
      </c>
      <c r="C104" s="130">
        <v>7295.52</v>
      </c>
      <c r="D104" s="86">
        <v>1.3065319934329838</v>
      </c>
      <c r="E104" s="146"/>
    </row>
    <row r="105" spans="1:5" s="69" customFormat="1" ht="18" customHeight="1">
      <c r="A105" s="274"/>
      <c r="B105" s="15">
        <v>2014</v>
      </c>
      <c r="C105" s="130">
        <v>7894.2829179999999</v>
      </c>
      <c r="D105" s="86">
        <v>8.2072685428865846</v>
      </c>
      <c r="E105" s="146"/>
    </row>
    <row r="106" spans="1:5" s="69" customFormat="1" ht="18" customHeight="1">
      <c r="A106" s="274"/>
      <c r="B106" s="15">
        <v>2015</v>
      </c>
      <c r="C106" s="130">
        <v>8143.8774789999998</v>
      </c>
      <c r="D106" s="86">
        <v>3.1617128951749569</v>
      </c>
      <c r="E106" s="146"/>
    </row>
    <row r="107" spans="1:5" s="69" customFormat="1" ht="18" customHeight="1">
      <c r="A107" s="274"/>
      <c r="B107" s="15">
        <v>2016</v>
      </c>
      <c r="C107" s="130">
        <f>SUM(C122,C137,C152)</f>
        <v>8398.6185330000008</v>
      </c>
      <c r="D107" s="86">
        <v>3.1280069556164429</v>
      </c>
      <c r="E107" s="146"/>
    </row>
    <row r="108" spans="1:5" s="69" customFormat="1" ht="18" customHeight="1">
      <c r="A108" s="274"/>
      <c r="B108" s="15">
        <v>2017</v>
      </c>
      <c r="C108" s="130">
        <f>SUM(C123,C138,C153)</f>
        <v>9114.6778979999999</v>
      </c>
      <c r="D108" s="86">
        <f>(C108-C107)/C107*100</f>
        <v>8.5259184255892322</v>
      </c>
      <c r="E108" s="146"/>
    </row>
    <row r="109" spans="1:5" s="69" customFormat="1" ht="18" customHeight="1">
      <c r="A109" s="196"/>
      <c r="B109" s="15">
        <v>2018</v>
      </c>
      <c r="C109" s="130">
        <f>SUM(C124,C139,C154)</f>
        <v>10026.059591000001</v>
      </c>
      <c r="D109" s="86">
        <f t="shared" ref="D109:D111" si="3">(C109-C108)/C108*100</f>
        <v>9.999055404908848</v>
      </c>
      <c r="E109" s="146"/>
    </row>
    <row r="110" spans="1:5" s="69" customFormat="1" ht="18" customHeight="1">
      <c r="A110" s="218"/>
      <c r="B110" s="15">
        <v>2019</v>
      </c>
      <c r="C110" s="130">
        <v>10622.425872</v>
      </c>
      <c r="D110" s="86">
        <f t="shared" si="3"/>
        <v>5.9481621427358489</v>
      </c>
      <c r="E110" s="146"/>
    </row>
    <row r="111" spans="1:5" s="69" customFormat="1" ht="18" customHeight="1">
      <c r="A111" s="236"/>
      <c r="B111" s="15">
        <v>2020</v>
      </c>
      <c r="C111" s="130">
        <v>9611.4299849999989</v>
      </c>
      <c r="D111" s="86">
        <f t="shared" si="3"/>
        <v>-9.5175612349050898</v>
      </c>
      <c r="E111" s="146"/>
    </row>
    <row r="112" spans="1:5" s="69" customFormat="1" ht="18" customHeight="1">
      <c r="A112" s="273" t="s">
        <v>91</v>
      </c>
      <c r="B112" s="15">
        <v>2006</v>
      </c>
      <c r="C112" s="130">
        <v>1324.3</v>
      </c>
      <c r="D112" s="85" t="s">
        <v>124</v>
      </c>
      <c r="E112" s="146"/>
    </row>
    <row r="113" spans="1:5" s="69" customFormat="1" ht="18" customHeight="1">
      <c r="A113" s="274"/>
      <c r="B113" s="7">
        <v>2007</v>
      </c>
      <c r="C113" s="130">
        <v>1492.9</v>
      </c>
      <c r="D113" s="86">
        <v>12.731254247527012</v>
      </c>
      <c r="E113" s="146"/>
    </row>
    <row r="114" spans="1:5" s="69" customFormat="1" ht="18" customHeight="1">
      <c r="A114" s="274"/>
      <c r="B114" s="7">
        <v>2008</v>
      </c>
      <c r="C114" s="130">
        <v>1496</v>
      </c>
      <c r="D114" s="86">
        <v>0.20764954116148093</v>
      </c>
      <c r="E114" s="146"/>
    </row>
    <row r="115" spans="1:5" s="69" customFormat="1" ht="18" customHeight="1">
      <c r="A115" s="274"/>
      <c r="B115" s="7">
        <v>2009</v>
      </c>
      <c r="C115" s="130">
        <v>1256.4000000000001</v>
      </c>
      <c r="D115" s="86">
        <v>-16.016042780748652</v>
      </c>
      <c r="E115" s="146"/>
    </row>
    <row r="116" spans="1:5" s="69" customFormat="1" ht="18" customHeight="1">
      <c r="A116" s="274"/>
      <c r="B116" s="7">
        <v>2010</v>
      </c>
      <c r="C116" s="130">
        <v>1490.7</v>
      </c>
      <c r="D116" s="86">
        <v>18.648519579751664</v>
      </c>
      <c r="E116" s="146"/>
    </row>
    <row r="117" spans="1:5" s="69" customFormat="1" ht="18" customHeight="1">
      <c r="A117" s="274"/>
      <c r="B117" s="7">
        <v>2011</v>
      </c>
      <c r="C117" s="130">
        <v>1223.0999999999999</v>
      </c>
      <c r="D117" s="86">
        <v>-18</v>
      </c>
      <c r="E117" s="146"/>
    </row>
    <row r="118" spans="1:5" s="69" customFormat="1" ht="18" customHeight="1">
      <c r="A118" s="274"/>
      <c r="B118" s="15">
        <v>2012</v>
      </c>
      <c r="C118" s="130">
        <v>945.22170000000006</v>
      </c>
      <c r="D118" s="86">
        <v>-22.719180770174138</v>
      </c>
      <c r="E118" s="146"/>
    </row>
    <row r="119" spans="1:5" s="69" customFormat="1" ht="18" customHeight="1">
      <c r="A119" s="274"/>
      <c r="B119" s="15">
        <v>2013</v>
      </c>
      <c r="C119" s="130">
        <v>1040.1099999999999</v>
      </c>
      <c r="D119" s="86">
        <v>10.038734828030274</v>
      </c>
      <c r="E119" s="146"/>
    </row>
    <row r="120" spans="1:5" s="69" customFormat="1" ht="18" customHeight="1">
      <c r="A120" s="274"/>
      <c r="B120" s="15">
        <v>2014</v>
      </c>
      <c r="C120" s="130">
        <v>1242.6384949999999</v>
      </c>
      <c r="D120" s="86">
        <v>19.471834229071931</v>
      </c>
      <c r="E120" s="146"/>
    </row>
    <row r="121" spans="1:5" s="69" customFormat="1" ht="18" customHeight="1">
      <c r="A121" s="274"/>
      <c r="B121" s="15">
        <v>2015</v>
      </c>
      <c r="C121" s="130">
        <v>1444.586227</v>
      </c>
      <c r="D121" s="86">
        <v>16.25152711851246</v>
      </c>
      <c r="E121" s="146"/>
    </row>
    <row r="122" spans="1:5" s="69" customFormat="1" ht="18" customHeight="1">
      <c r="A122" s="274"/>
      <c r="B122" s="15">
        <v>2016</v>
      </c>
      <c r="C122" s="130">
        <v>1631.4479690000001</v>
      </c>
      <c r="D122" s="86">
        <v>12.935312445007829</v>
      </c>
      <c r="E122" s="146"/>
    </row>
    <row r="123" spans="1:5" s="69" customFormat="1" ht="18" customHeight="1">
      <c r="A123" s="274"/>
      <c r="B123" s="15">
        <v>2017</v>
      </c>
      <c r="C123" s="130">
        <v>1748.7822309999999</v>
      </c>
      <c r="D123" s="86">
        <f>(C123-C122)/C122*100</f>
        <v>7.1920321229686639</v>
      </c>
      <c r="E123" s="146"/>
    </row>
    <row r="124" spans="1:5" s="69" customFormat="1" ht="18" customHeight="1">
      <c r="A124" s="196"/>
      <c r="B124" s="15">
        <v>2018</v>
      </c>
      <c r="C124" s="130">
        <v>1889.773629</v>
      </c>
      <c r="D124" s="86">
        <f t="shared" ref="D124:D126" si="4">(C124-C123)/C123*100</f>
        <v>8.0622615841297467</v>
      </c>
      <c r="E124" s="146"/>
    </row>
    <row r="125" spans="1:5" s="69" customFormat="1" ht="18" customHeight="1">
      <c r="A125" s="218"/>
      <c r="B125" s="15">
        <v>2019</v>
      </c>
      <c r="C125" s="130">
        <v>1943.562271</v>
      </c>
      <c r="D125" s="86">
        <f t="shared" si="4"/>
        <v>2.8463008042112952</v>
      </c>
      <c r="E125" s="146"/>
    </row>
    <row r="126" spans="1:5" s="69" customFormat="1" ht="18" customHeight="1">
      <c r="A126" s="236"/>
      <c r="B126" s="15">
        <v>2020</v>
      </c>
      <c r="C126" s="130">
        <v>1616.4882379999999</v>
      </c>
      <c r="D126" s="86">
        <f t="shared" si="4"/>
        <v>-16.828585215935181</v>
      </c>
      <c r="E126" s="146"/>
    </row>
    <row r="127" spans="1:5" s="69" customFormat="1" ht="18" customHeight="1">
      <c r="A127" s="273" t="s">
        <v>92</v>
      </c>
      <c r="B127" s="15">
        <v>2006</v>
      </c>
      <c r="C127" s="130">
        <v>3907.1</v>
      </c>
      <c r="D127" s="85" t="s">
        <v>124</v>
      </c>
      <c r="E127" s="146"/>
    </row>
    <row r="128" spans="1:5" s="69" customFormat="1" ht="18" customHeight="1">
      <c r="A128" s="274"/>
      <c r="B128" s="7">
        <v>2007</v>
      </c>
      <c r="C128" s="130">
        <v>4257.3999999999996</v>
      </c>
      <c r="D128" s="86">
        <v>8.9657290573571089</v>
      </c>
      <c r="E128" s="146"/>
    </row>
    <row r="129" spans="1:5" s="69" customFormat="1" ht="18" customHeight="1">
      <c r="A129" s="274"/>
      <c r="B129" s="7">
        <v>2008</v>
      </c>
      <c r="C129" s="130">
        <v>4708.1000000000004</v>
      </c>
      <c r="D129" s="86">
        <v>10.586273312350269</v>
      </c>
      <c r="E129" s="146"/>
    </row>
    <row r="130" spans="1:5" s="69" customFormat="1" ht="18" customHeight="1">
      <c r="A130" s="274"/>
      <c r="B130" s="7">
        <v>2009</v>
      </c>
      <c r="C130" s="130">
        <v>4269</v>
      </c>
      <c r="D130" s="86">
        <v>-9.3264798963488502</v>
      </c>
      <c r="E130" s="146"/>
    </row>
    <row r="131" spans="1:5" s="69" customFormat="1" ht="18" customHeight="1">
      <c r="A131" s="274"/>
      <c r="B131" s="7">
        <v>2010</v>
      </c>
      <c r="C131" s="130">
        <v>4663.8999999999996</v>
      </c>
      <c r="D131" s="86">
        <v>9.2504099320683828</v>
      </c>
      <c r="E131" s="146"/>
    </row>
    <row r="132" spans="1:5" s="69" customFormat="1" ht="18" customHeight="1">
      <c r="A132" s="274"/>
      <c r="B132" s="7">
        <v>2011</v>
      </c>
      <c r="C132" s="130">
        <v>4973.8999999999996</v>
      </c>
      <c r="D132" s="86">
        <v>6.6</v>
      </c>
      <c r="E132" s="146"/>
    </row>
    <row r="133" spans="1:5" s="69" customFormat="1" ht="18" customHeight="1">
      <c r="A133" s="274"/>
      <c r="B133" s="15">
        <v>2012</v>
      </c>
      <c r="C133" s="130">
        <v>4687.6120000000001</v>
      </c>
      <c r="D133" s="86">
        <v>-5.7558053036852286</v>
      </c>
      <c r="E133" s="146"/>
    </row>
    <row r="134" spans="1:5" s="69" customFormat="1" ht="18" customHeight="1">
      <c r="A134" s="274"/>
      <c r="B134" s="15">
        <v>2013</v>
      </c>
      <c r="C134" s="130">
        <v>4617.5219999999999</v>
      </c>
      <c r="D134" s="86">
        <v>-1.4952176076006323</v>
      </c>
      <c r="E134" s="146"/>
    </row>
    <row r="135" spans="1:5" s="69" customFormat="1" ht="18" customHeight="1">
      <c r="A135" s="274"/>
      <c r="B135" s="15">
        <v>2014</v>
      </c>
      <c r="C135" s="130">
        <v>4803.4623819999997</v>
      </c>
      <c r="D135" s="86">
        <v>4.0268434454670663</v>
      </c>
      <c r="E135" s="146"/>
    </row>
    <row r="136" spans="1:5" s="69" customFormat="1" ht="18" customHeight="1">
      <c r="A136" s="274"/>
      <c r="B136" s="15">
        <v>2015</v>
      </c>
      <c r="C136" s="130">
        <v>4728.7376020000002</v>
      </c>
      <c r="D136" s="86">
        <v>-1.5556441178766278</v>
      </c>
      <c r="E136" s="146"/>
    </row>
    <row r="137" spans="1:5" s="69" customFormat="1" ht="18" customHeight="1">
      <c r="A137" s="274"/>
      <c r="B137" s="15">
        <v>2016</v>
      </c>
      <c r="C137" s="130">
        <v>4647.3937100000003</v>
      </c>
      <c r="D137" s="86">
        <v>-1.720203124943871</v>
      </c>
      <c r="E137" s="146"/>
    </row>
    <row r="138" spans="1:5" s="69" customFormat="1" ht="18" customHeight="1">
      <c r="A138" s="274"/>
      <c r="B138" s="15">
        <v>2017</v>
      </c>
      <c r="C138" s="130">
        <v>5052.8739889999997</v>
      </c>
      <c r="D138" s="86">
        <f>(C138-C137)/C137*100</f>
        <v>8.7248962386704996</v>
      </c>
      <c r="E138" s="146"/>
    </row>
    <row r="139" spans="1:5" s="69" customFormat="1" ht="18" customHeight="1">
      <c r="A139" s="196"/>
      <c r="B139" s="15">
        <v>2018</v>
      </c>
      <c r="C139" s="130">
        <v>5633.3304070000004</v>
      </c>
      <c r="D139" s="86">
        <f t="shared" ref="D139:D141" si="5">(C139-C138)/C138*100</f>
        <v>11.487648796776687</v>
      </c>
      <c r="E139" s="146"/>
    </row>
    <row r="140" spans="1:5" s="69" customFormat="1" ht="18" customHeight="1">
      <c r="A140" s="218"/>
      <c r="B140" s="15">
        <v>2019</v>
      </c>
      <c r="C140" s="130">
        <v>5967.658958</v>
      </c>
      <c r="D140" s="86">
        <f t="shared" si="5"/>
        <v>5.9348294320631636</v>
      </c>
      <c r="E140" s="146"/>
    </row>
    <row r="141" spans="1:5" s="69" customFormat="1" ht="18" customHeight="1">
      <c r="A141" s="236"/>
      <c r="B141" s="15">
        <v>2020</v>
      </c>
      <c r="C141" s="130">
        <v>5463.4135809999998</v>
      </c>
      <c r="D141" s="86">
        <f t="shared" si="5"/>
        <v>-8.449634614659562</v>
      </c>
      <c r="E141" s="146"/>
    </row>
    <row r="142" spans="1:5" s="69" customFormat="1" ht="18" customHeight="1">
      <c r="A142" s="273" t="s">
        <v>93</v>
      </c>
      <c r="B142" s="15">
        <v>2006</v>
      </c>
      <c r="C142" s="130">
        <v>1130.8</v>
      </c>
      <c r="D142" s="85" t="s">
        <v>124</v>
      </c>
      <c r="E142" s="146"/>
    </row>
    <row r="143" spans="1:5" s="69" customFormat="1" ht="18" customHeight="1">
      <c r="A143" s="274"/>
      <c r="B143" s="7">
        <v>2007</v>
      </c>
      <c r="C143" s="130">
        <v>1257</v>
      </c>
      <c r="D143" s="86">
        <v>11.16024053767244</v>
      </c>
      <c r="E143" s="146"/>
    </row>
    <row r="144" spans="1:5" s="69" customFormat="1" ht="18" customHeight="1">
      <c r="A144" s="274"/>
      <c r="B144" s="7">
        <v>2008</v>
      </c>
      <c r="C144" s="130">
        <v>1249.5999999999999</v>
      </c>
      <c r="D144" s="86">
        <v>-0.58870326173429133</v>
      </c>
      <c r="E144" s="146"/>
    </row>
    <row r="145" spans="1:5" s="69" customFormat="1" ht="18" customHeight="1">
      <c r="A145" s="274"/>
      <c r="B145" s="7">
        <v>2009</v>
      </c>
      <c r="C145" s="130">
        <v>1405.1</v>
      </c>
      <c r="D145" s="86">
        <v>12.44398207426376</v>
      </c>
      <c r="E145" s="146"/>
    </row>
    <row r="146" spans="1:5" s="69" customFormat="1" ht="18" customHeight="1">
      <c r="A146" s="274"/>
      <c r="B146" s="7">
        <v>2010</v>
      </c>
      <c r="C146" s="130">
        <v>1489.3</v>
      </c>
      <c r="D146" s="86">
        <v>5.9924560529499793</v>
      </c>
      <c r="E146" s="146"/>
    </row>
    <row r="147" spans="1:5" s="69" customFormat="1" ht="18" customHeight="1">
      <c r="A147" s="274"/>
      <c r="B147" s="7">
        <v>2011</v>
      </c>
      <c r="C147" s="130">
        <v>1529.4</v>
      </c>
      <c r="D147" s="86">
        <v>2.7</v>
      </c>
      <c r="E147" s="146"/>
    </row>
    <row r="148" spans="1:5" s="69" customFormat="1" ht="18" customHeight="1">
      <c r="A148" s="274"/>
      <c r="B148" s="15">
        <v>2012</v>
      </c>
      <c r="C148" s="130">
        <v>1568.598</v>
      </c>
      <c r="D148" s="86">
        <v>2.5629658689682135</v>
      </c>
      <c r="E148" s="146"/>
    </row>
    <row r="149" spans="1:5" s="69" customFormat="1" ht="18" customHeight="1">
      <c r="A149" s="274"/>
      <c r="B149" s="15">
        <v>2013</v>
      </c>
      <c r="C149" s="130">
        <v>1637.8879999999999</v>
      </c>
      <c r="D149" s="86">
        <v>4.4173204351911686</v>
      </c>
      <c r="E149" s="146"/>
    </row>
    <row r="150" spans="1:5" s="69" customFormat="1" ht="18" customHeight="1">
      <c r="A150" s="274"/>
      <c r="B150" s="15">
        <v>2014</v>
      </c>
      <c r="C150" s="130">
        <v>1848.182041</v>
      </c>
      <c r="D150" s="86">
        <v>12.839341945236798</v>
      </c>
      <c r="E150" s="146"/>
    </row>
    <row r="151" spans="1:5" s="69" customFormat="1" ht="18" customHeight="1">
      <c r="A151" s="274"/>
      <c r="B151" s="15">
        <v>2015</v>
      </c>
      <c r="C151" s="130">
        <v>1970.5536500000001</v>
      </c>
      <c r="D151" s="86">
        <v>6.6211880802492891</v>
      </c>
      <c r="E151" s="146"/>
    </row>
    <row r="152" spans="1:5" s="69" customFormat="1" ht="18" customHeight="1">
      <c r="A152" s="274"/>
      <c r="B152" s="15">
        <v>2016</v>
      </c>
      <c r="C152" s="130">
        <v>2119.7768540000002</v>
      </c>
      <c r="D152" s="86">
        <v>7.5726537057237753</v>
      </c>
      <c r="E152" s="146"/>
    </row>
    <row r="153" spans="1:5" s="69" customFormat="1" ht="18" customHeight="1">
      <c r="A153" s="274"/>
      <c r="B153" s="15">
        <v>2017</v>
      </c>
      <c r="C153" s="130">
        <v>2313.0216780000001</v>
      </c>
      <c r="D153" s="86">
        <f>(C153-C152)/C152*100</f>
        <v>9.1162814442165736</v>
      </c>
      <c r="E153" s="146"/>
    </row>
    <row r="154" spans="1:5" s="69" customFormat="1" ht="18" customHeight="1">
      <c r="A154" s="196"/>
      <c r="B154" s="15">
        <v>2018</v>
      </c>
      <c r="C154" s="130">
        <v>2502.955555</v>
      </c>
      <c r="D154" s="86">
        <f t="shared" ref="D154:D156" si="6">(C154-C153)/C153*100</f>
        <v>8.2115044059695119</v>
      </c>
      <c r="E154" s="146"/>
    </row>
    <row r="155" spans="1:5" s="69" customFormat="1" ht="18" customHeight="1">
      <c r="A155" s="218"/>
      <c r="B155" s="15">
        <v>2019</v>
      </c>
      <c r="C155" s="130">
        <v>2711.204643</v>
      </c>
      <c r="D155" s="86">
        <f t="shared" si="6"/>
        <v>8.320127282483849</v>
      </c>
      <c r="E155" s="146"/>
    </row>
    <row r="156" spans="1:5" s="69" customFormat="1" ht="18" customHeight="1">
      <c r="A156" s="236"/>
      <c r="B156" s="15">
        <v>2020</v>
      </c>
      <c r="C156" s="130">
        <v>2531.5281660000001</v>
      </c>
      <c r="D156" s="86">
        <f t="shared" si="6"/>
        <v>-6.6271824026232302</v>
      </c>
      <c r="E156" s="146"/>
    </row>
    <row r="157" spans="1:5" s="69" customFormat="1" ht="18" customHeight="1">
      <c r="A157" s="273" t="s">
        <v>44</v>
      </c>
      <c r="B157" s="15">
        <v>2006</v>
      </c>
      <c r="C157" s="130">
        <v>576.9</v>
      </c>
      <c r="D157" s="85" t="s">
        <v>124</v>
      </c>
      <c r="E157" s="146"/>
    </row>
    <row r="158" spans="1:5" s="69" customFormat="1" ht="18" customHeight="1">
      <c r="A158" s="274"/>
      <c r="B158" s="7">
        <v>2007</v>
      </c>
      <c r="C158" s="130">
        <v>514.4</v>
      </c>
      <c r="D158" s="86">
        <v>-10.83376668400069</v>
      </c>
      <c r="E158" s="146"/>
    </row>
    <row r="159" spans="1:5" s="69" customFormat="1" ht="18" customHeight="1">
      <c r="A159" s="274"/>
      <c r="B159" s="7">
        <v>2008</v>
      </c>
      <c r="C159" s="130">
        <v>561.20000000000005</v>
      </c>
      <c r="D159" s="86">
        <v>9.0979782270606648</v>
      </c>
      <c r="E159" s="146"/>
    </row>
    <row r="160" spans="1:5" s="69" customFormat="1" ht="18" customHeight="1">
      <c r="A160" s="274"/>
      <c r="B160" s="7">
        <v>2009</v>
      </c>
      <c r="C160" s="130">
        <v>551.9</v>
      </c>
      <c r="D160" s="86">
        <v>-1.6571632216678678</v>
      </c>
      <c r="E160" s="146"/>
    </row>
    <row r="161" spans="1:5" s="69" customFormat="1" ht="18" customHeight="1">
      <c r="A161" s="274"/>
      <c r="B161" s="7">
        <v>2010</v>
      </c>
      <c r="C161" s="130">
        <v>571.6</v>
      </c>
      <c r="D161" s="86">
        <v>3.5694872259467436</v>
      </c>
      <c r="E161" s="146"/>
    </row>
    <row r="162" spans="1:5" s="69" customFormat="1" ht="18" customHeight="1">
      <c r="A162" s="274"/>
      <c r="B162" s="7">
        <v>2011</v>
      </c>
      <c r="C162" s="130">
        <v>558.6</v>
      </c>
      <c r="D162" s="86">
        <v>-2.2999999999999998</v>
      </c>
      <c r="E162" s="146"/>
    </row>
    <row r="163" spans="1:5" s="69" customFormat="1" ht="18" customHeight="1">
      <c r="A163" s="274"/>
      <c r="B163" s="15">
        <v>2012</v>
      </c>
      <c r="C163" s="130">
        <v>580.3193</v>
      </c>
      <c r="D163" s="86">
        <v>3.888166845685638</v>
      </c>
      <c r="E163" s="146"/>
    </row>
    <row r="164" spans="1:5" s="69" customFormat="1" ht="18" customHeight="1">
      <c r="A164" s="274"/>
      <c r="B164" s="15">
        <v>2013</v>
      </c>
      <c r="C164" s="130">
        <v>604.11569999999995</v>
      </c>
      <c r="D164" s="86">
        <v>4.1005701516389248</v>
      </c>
      <c r="E164" s="146"/>
    </row>
    <row r="165" spans="1:5" s="69" customFormat="1" ht="18" customHeight="1">
      <c r="A165" s="274"/>
      <c r="B165" s="15">
        <v>2014</v>
      </c>
      <c r="C165" s="130">
        <v>618.95916499999998</v>
      </c>
      <c r="D165" s="86">
        <v>2.4570566532205733</v>
      </c>
      <c r="E165" s="146"/>
    </row>
    <row r="166" spans="1:5" s="69" customFormat="1" ht="18" customHeight="1">
      <c r="A166" s="274"/>
      <c r="B166" s="15">
        <v>2015</v>
      </c>
      <c r="C166" s="130">
        <v>692.88712499999997</v>
      </c>
      <c r="D166" s="86">
        <v>11.943915557014167</v>
      </c>
      <c r="E166" s="146"/>
    </row>
    <row r="167" spans="1:5" s="69" customFormat="1" ht="18" customHeight="1">
      <c r="A167" s="274"/>
      <c r="B167" s="15">
        <v>2016</v>
      </c>
      <c r="C167" s="130">
        <v>710.15140799999995</v>
      </c>
      <c r="D167" s="86">
        <v>2.4916443641523829</v>
      </c>
      <c r="E167" s="146"/>
    </row>
    <row r="168" spans="1:5" s="69" customFormat="1" ht="18" customHeight="1">
      <c r="A168" s="274"/>
      <c r="B168" s="15">
        <v>2017</v>
      </c>
      <c r="C168" s="130">
        <v>799.694211</v>
      </c>
      <c r="D168" s="86">
        <f>(C168-C167)/C167*100</f>
        <v>12.608973521883104</v>
      </c>
      <c r="E168" s="146"/>
    </row>
    <row r="169" spans="1:5" s="69" customFormat="1" ht="18" customHeight="1">
      <c r="A169" s="196"/>
      <c r="B169" s="15">
        <v>2018</v>
      </c>
      <c r="C169" s="130">
        <v>809.37284699999998</v>
      </c>
      <c r="D169" s="86">
        <f t="shared" ref="D169:D171" si="7">(C169-C168)/C168*100</f>
        <v>1.2102921175204036</v>
      </c>
      <c r="E169" s="146"/>
    </row>
    <row r="170" spans="1:5" s="69" customFormat="1" ht="18" customHeight="1">
      <c r="A170" s="218"/>
      <c r="B170" s="15">
        <v>2019</v>
      </c>
      <c r="C170" s="130">
        <v>849.70015999999998</v>
      </c>
      <c r="D170" s="86">
        <f t="shared" si="7"/>
        <v>4.982538412238088</v>
      </c>
      <c r="E170" s="146"/>
    </row>
    <row r="171" spans="1:5" s="69" customFormat="1" ht="18" customHeight="1">
      <c r="A171" s="236"/>
      <c r="B171" s="15">
        <v>2020</v>
      </c>
      <c r="C171" s="130">
        <v>770.49182399999995</v>
      </c>
      <c r="D171" s="86">
        <f t="shared" si="7"/>
        <v>-9.3219160980268647</v>
      </c>
      <c r="E171" s="146"/>
    </row>
    <row r="172" spans="1:5" s="69" customFormat="1" ht="18" customHeight="1">
      <c r="A172" s="273" t="s">
        <v>45</v>
      </c>
      <c r="B172" s="15">
        <v>2006</v>
      </c>
      <c r="C172" s="130">
        <v>228.4</v>
      </c>
      <c r="D172" s="85" t="s">
        <v>124</v>
      </c>
      <c r="E172" s="146"/>
    </row>
    <row r="173" spans="1:5" s="69" customFormat="1" ht="18" customHeight="1">
      <c r="A173" s="274"/>
      <c r="B173" s="7">
        <v>2007</v>
      </c>
      <c r="C173" s="130">
        <v>270.7</v>
      </c>
      <c r="D173" s="86">
        <v>18.520140105078809</v>
      </c>
      <c r="E173" s="146"/>
    </row>
    <row r="174" spans="1:5" s="69" customFormat="1" ht="18" customHeight="1">
      <c r="A174" s="274"/>
      <c r="B174" s="7">
        <v>2008</v>
      </c>
      <c r="C174" s="130">
        <v>289.3</v>
      </c>
      <c r="D174" s="86">
        <v>6.8710749907646917</v>
      </c>
      <c r="E174" s="146"/>
    </row>
    <row r="175" spans="1:5" s="69" customFormat="1" ht="18" customHeight="1">
      <c r="A175" s="274"/>
      <c r="B175" s="7">
        <v>2009</v>
      </c>
      <c r="C175" s="130">
        <v>297</v>
      </c>
      <c r="D175" s="86">
        <v>2.6615969581748944</v>
      </c>
      <c r="E175" s="146"/>
    </row>
    <row r="176" spans="1:5" s="69" customFormat="1" ht="18" customHeight="1">
      <c r="A176" s="274"/>
      <c r="B176" s="7">
        <v>2010</v>
      </c>
      <c r="C176" s="130">
        <v>310.3</v>
      </c>
      <c r="D176" s="86">
        <v>4.478114478114481</v>
      </c>
      <c r="E176" s="146"/>
    </row>
    <row r="177" spans="1:5" s="69" customFormat="1" ht="18" customHeight="1">
      <c r="A177" s="274"/>
      <c r="B177" s="7">
        <v>2011</v>
      </c>
      <c r="C177" s="130">
        <v>299.8</v>
      </c>
      <c r="D177" s="86">
        <v>-3.4</v>
      </c>
      <c r="E177" s="146"/>
    </row>
    <row r="178" spans="1:5" s="69" customFormat="1" ht="18" customHeight="1">
      <c r="A178" s="274"/>
      <c r="B178" s="15">
        <v>2012</v>
      </c>
      <c r="C178" s="130">
        <v>591.22760000000005</v>
      </c>
      <c r="D178" s="86">
        <v>97.207338225483667</v>
      </c>
      <c r="E178" s="146"/>
    </row>
    <row r="179" spans="1:5" s="69" customFormat="1" ht="18" customHeight="1">
      <c r="A179" s="274"/>
      <c r="B179" s="15">
        <v>2013</v>
      </c>
      <c r="C179" s="130">
        <v>618.17660000000001</v>
      </c>
      <c r="D179" s="86">
        <v>4.5581430907487999</v>
      </c>
      <c r="E179" s="146"/>
    </row>
    <row r="180" spans="1:5" s="69" customFormat="1" ht="18" customHeight="1">
      <c r="A180" s="274"/>
      <c r="B180" s="15">
        <v>2014</v>
      </c>
      <c r="C180" s="130">
        <v>676.34637399999997</v>
      </c>
      <c r="D180" s="86">
        <v>9.4098958129440629</v>
      </c>
      <c r="E180" s="146"/>
    </row>
    <row r="181" spans="1:5" s="69" customFormat="1" ht="18" customHeight="1">
      <c r="A181" s="274"/>
      <c r="B181" s="15">
        <v>2015</v>
      </c>
      <c r="C181" s="130">
        <v>764.01513599999998</v>
      </c>
      <c r="D181" s="86">
        <f t="shared" ref="D181:D182" si="8">(C181-C180)/C180*100</f>
        <v>12.962110150974212</v>
      </c>
      <c r="E181" s="146"/>
    </row>
    <row r="182" spans="1:5" s="69" customFormat="1" ht="18" customHeight="1">
      <c r="A182" s="274"/>
      <c r="B182" s="15">
        <v>2016</v>
      </c>
      <c r="C182" s="130">
        <v>639.253558</v>
      </c>
      <c r="D182" s="86">
        <f t="shared" si="8"/>
        <v>-16.329725959774702</v>
      </c>
      <c r="E182" s="146"/>
    </row>
    <row r="183" spans="1:5" s="69" customFormat="1" ht="18" customHeight="1">
      <c r="A183" s="274"/>
      <c r="B183" s="15">
        <v>2017</v>
      </c>
      <c r="C183" s="130">
        <v>507.59619800000002</v>
      </c>
      <c r="D183" s="86">
        <f>(C183-C182)/C182*100</f>
        <v>-20.59548333401689</v>
      </c>
      <c r="E183" s="146"/>
    </row>
    <row r="184" spans="1:5" s="69" customFormat="1" ht="18" customHeight="1">
      <c r="A184" s="196"/>
      <c r="B184" s="15">
        <v>2018</v>
      </c>
      <c r="C184" s="130">
        <v>564.57420500000001</v>
      </c>
      <c r="D184" s="86">
        <f>(C184-C183)/C183*100</f>
        <v>11.225065755910171</v>
      </c>
      <c r="E184" s="146"/>
    </row>
    <row r="185" spans="1:5" s="69" customFormat="1" ht="18" customHeight="1">
      <c r="A185" s="218"/>
      <c r="B185" s="15">
        <v>2019</v>
      </c>
      <c r="C185" s="130">
        <v>636.80385799999999</v>
      </c>
      <c r="D185" s="86">
        <f t="shared" ref="D185:D186" si="9">(C185-C184)/C184*100</f>
        <v>12.793650924947942</v>
      </c>
      <c r="E185" s="146"/>
    </row>
    <row r="186" spans="1:5" s="69" customFormat="1" ht="18" customHeight="1">
      <c r="A186" s="236"/>
      <c r="B186" s="15">
        <v>2020</v>
      </c>
      <c r="C186" s="130">
        <v>341.77637299999998</v>
      </c>
      <c r="D186" s="86">
        <f t="shared" si="9"/>
        <v>-46.329412313328042</v>
      </c>
      <c r="E186" s="146"/>
    </row>
    <row r="187" spans="1:5" s="69" customFormat="1" ht="18" customHeight="1">
      <c r="A187" s="273" t="s">
        <v>46</v>
      </c>
      <c r="B187" s="15">
        <v>2006</v>
      </c>
      <c r="C187" s="130">
        <v>822.8</v>
      </c>
      <c r="D187" s="85" t="s">
        <v>124</v>
      </c>
      <c r="E187" s="146"/>
    </row>
    <row r="188" spans="1:5" s="69" customFormat="1" ht="18" customHeight="1">
      <c r="A188" s="274"/>
      <c r="B188" s="7">
        <v>2007</v>
      </c>
      <c r="C188" s="130">
        <v>959.6</v>
      </c>
      <c r="D188" s="86">
        <v>16.626154594069043</v>
      </c>
      <c r="E188" s="146"/>
    </row>
    <row r="189" spans="1:5" s="69" customFormat="1" ht="18" customHeight="1">
      <c r="A189" s="274"/>
      <c r="B189" s="7">
        <v>2008</v>
      </c>
      <c r="C189" s="130">
        <v>941.9</v>
      </c>
      <c r="D189" s="86">
        <v>-1.8445185493955907</v>
      </c>
      <c r="E189" s="146"/>
    </row>
    <row r="190" spans="1:5" s="69" customFormat="1" ht="18" customHeight="1">
      <c r="A190" s="274"/>
      <c r="B190" s="7">
        <v>2009</v>
      </c>
      <c r="C190" s="130">
        <v>921.7</v>
      </c>
      <c r="D190" s="86">
        <v>-2.1446013377216189</v>
      </c>
      <c r="E190" s="146"/>
    </row>
    <row r="191" spans="1:5" s="69" customFormat="1" ht="18" customHeight="1">
      <c r="A191" s="274"/>
      <c r="B191" s="7">
        <v>2010</v>
      </c>
      <c r="C191" s="130">
        <v>924.1</v>
      </c>
      <c r="D191" s="86">
        <v>0.26038841271562863</v>
      </c>
      <c r="E191" s="146"/>
    </row>
    <row r="192" spans="1:5" s="69" customFormat="1" ht="18" customHeight="1">
      <c r="A192" s="274"/>
      <c r="B192" s="7">
        <v>2011</v>
      </c>
      <c r="C192" s="130">
        <v>1033.8</v>
      </c>
      <c r="D192" s="86">
        <v>11.9</v>
      </c>
      <c r="E192" s="146"/>
    </row>
    <row r="193" spans="1:5" s="69" customFormat="1" ht="18" customHeight="1">
      <c r="A193" s="274"/>
      <c r="B193" s="15">
        <v>2012</v>
      </c>
      <c r="C193" s="130">
        <v>971.81709999999998</v>
      </c>
      <c r="D193" s="86">
        <v>-5.9956374540530062</v>
      </c>
      <c r="E193" s="146"/>
    </row>
    <row r="194" spans="1:5" s="69" customFormat="1" ht="18" customHeight="1">
      <c r="A194" s="274"/>
      <c r="B194" s="15">
        <v>2013</v>
      </c>
      <c r="C194" s="130">
        <v>957.72379999999998</v>
      </c>
      <c r="D194" s="86">
        <v>-1.4502008659859966</v>
      </c>
      <c r="E194" s="146"/>
    </row>
    <row r="195" spans="1:5" s="69" customFormat="1" ht="18" customHeight="1">
      <c r="A195" s="274"/>
      <c r="B195" s="15">
        <v>2014</v>
      </c>
      <c r="C195" s="130">
        <v>912.92468199999996</v>
      </c>
      <c r="D195" s="86">
        <v>-4.6776657320200279</v>
      </c>
      <c r="E195" s="146"/>
    </row>
    <row r="196" spans="1:5" s="69" customFormat="1" ht="18" customHeight="1">
      <c r="A196" s="274"/>
      <c r="B196" s="15">
        <v>2015</v>
      </c>
      <c r="C196" s="130">
        <v>933.29209300000002</v>
      </c>
      <c r="D196" s="86">
        <v>2.2310067195663859</v>
      </c>
      <c r="E196" s="146"/>
    </row>
    <row r="197" spans="1:5" s="69" customFormat="1" ht="18" customHeight="1">
      <c r="A197" s="274"/>
      <c r="B197" s="15">
        <v>2016</v>
      </c>
      <c r="C197" s="130">
        <v>979.01392099999998</v>
      </c>
      <c r="D197" s="86">
        <v>4.8989837525602997</v>
      </c>
      <c r="E197" s="146"/>
    </row>
    <row r="198" spans="1:5" s="69" customFormat="1" ht="18" customHeight="1">
      <c r="A198" s="274"/>
      <c r="B198" s="15">
        <v>2017</v>
      </c>
      <c r="C198" s="130">
        <v>1020.551349</v>
      </c>
      <c r="D198" s="86">
        <f>(C198-C197)/C197*100</f>
        <v>4.2427821616236221</v>
      </c>
      <c r="E198" s="146"/>
    </row>
    <row r="199" spans="1:5" s="69" customFormat="1" ht="18" customHeight="1">
      <c r="A199" s="196"/>
      <c r="B199" s="15">
        <v>2018</v>
      </c>
      <c r="C199" s="130">
        <v>1044.792285</v>
      </c>
      <c r="D199" s="86">
        <f t="shared" ref="D199:D201" si="10">(C199-C198)/C198*100</f>
        <v>2.3752784241334668</v>
      </c>
      <c r="E199" s="146"/>
    </row>
    <row r="200" spans="1:5" s="69" customFormat="1" ht="18" customHeight="1">
      <c r="A200" s="218"/>
      <c r="B200" s="15">
        <v>2019</v>
      </c>
      <c r="C200" s="130">
        <v>1110.5679270000001</v>
      </c>
      <c r="D200" s="86">
        <f t="shared" si="10"/>
        <v>6.2955711814047381</v>
      </c>
      <c r="E200" s="146"/>
    </row>
    <row r="201" spans="1:5" s="69" customFormat="1" ht="18" customHeight="1">
      <c r="A201" s="236"/>
      <c r="B201" s="15">
        <v>2020</v>
      </c>
      <c r="C201" s="130">
        <v>1078.5840880000001</v>
      </c>
      <c r="D201" s="86">
        <f t="shared" si="10"/>
        <v>-2.8799534204448518</v>
      </c>
      <c r="E201" s="146"/>
    </row>
    <row r="202" spans="1:5" s="69" customFormat="1" ht="18" customHeight="1">
      <c r="A202" s="273" t="s">
        <v>47</v>
      </c>
      <c r="B202" s="15">
        <v>2006</v>
      </c>
      <c r="C202" s="130">
        <v>221.5</v>
      </c>
      <c r="D202" s="85" t="s">
        <v>124</v>
      </c>
      <c r="E202" s="146"/>
    </row>
    <row r="203" spans="1:5" s="69" customFormat="1" ht="18" customHeight="1">
      <c r="A203" s="274"/>
      <c r="B203" s="7">
        <v>2007</v>
      </c>
      <c r="C203" s="130">
        <v>263.10000000000002</v>
      </c>
      <c r="D203" s="86">
        <v>18.781038374717852</v>
      </c>
      <c r="E203" s="146"/>
    </row>
    <row r="204" spans="1:5" s="69" customFormat="1" ht="18" customHeight="1">
      <c r="A204" s="274"/>
      <c r="B204" s="7">
        <v>2008</v>
      </c>
      <c r="C204" s="130">
        <v>341.1</v>
      </c>
      <c r="D204" s="86">
        <v>29.64652223489168</v>
      </c>
      <c r="E204" s="146"/>
    </row>
    <row r="205" spans="1:5" s="69" customFormat="1" ht="18" customHeight="1">
      <c r="A205" s="274"/>
      <c r="B205" s="7">
        <v>2009</v>
      </c>
      <c r="C205" s="130">
        <v>521.70000000000005</v>
      </c>
      <c r="D205" s="86">
        <v>52.946350043975386</v>
      </c>
      <c r="E205" s="146"/>
    </row>
    <row r="206" spans="1:5" s="69" customFormat="1" ht="18" customHeight="1">
      <c r="A206" s="274"/>
      <c r="B206" s="7">
        <v>2010</v>
      </c>
      <c r="C206" s="130">
        <v>505.3</v>
      </c>
      <c r="D206" s="86">
        <v>-3.1435691010159195</v>
      </c>
      <c r="E206" s="146"/>
    </row>
    <row r="207" spans="1:5" s="69" customFormat="1" ht="18" customHeight="1">
      <c r="A207" s="274"/>
      <c r="B207" s="7">
        <v>2011</v>
      </c>
      <c r="C207" s="130">
        <v>652.20000000000005</v>
      </c>
      <c r="D207" s="86">
        <v>29.1</v>
      </c>
      <c r="E207" s="146"/>
    </row>
    <row r="208" spans="1:5" s="69" customFormat="1" ht="18" customHeight="1">
      <c r="A208" s="274"/>
      <c r="B208" s="15">
        <v>2012</v>
      </c>
      <c r="C208" s="130">
        <v>602.59019999999998</v>
      </c>
      <c r="D208" s="86">
        <v>-7.6065317387304603</v>
      </c>
      <c r="E208" s="146"/>
    </row>
    <row r="209" spans="1:5" s="69" customFormat="1" ht="18" customHeight="1">
      <c r="A209" s="274"/>
      <c r="B209" s="15">
        <v>2013</v>
      </c>
      <c r="C209" s="130">
        <v>584.59389999999996</v>
      </c>
      <c r="D209" s="86">
        <v>-2.9864906531835436</v>
      </c>
      <c r="E209" s="146"/>
    </row>
    <row r="210" spans="1:5" s="69" customFormat="1" ht="18" customHeight="1">
      <c r="A210" s="274"/>
      <c r="B210" s="15">
        <v>2014</v>
      </c>
      <c r="C210" s="130">
        <v>432.64028500000001</v>
      </c>
      <c r="D210" s="86">
        <v>-25.99302096720475</v>
      </c>
      <c r="E210" s="146"/>
    </row>
    <row r="211" spans="1:5" s="69" customFormat="1" ht="18" customHeight="1">
      <c r="A211" s="274"/>
      <c r="B211" s="15">
        <v>2015</v>
      </c>
      <c r="C211" s="130">
        <v>332.93650300000002</v>
      </c>
      <c r="D211" s="86">
        <v>-23.045422596279952</v>
      </c>
      <c r="E211" s="146"/>
    </row>
    <row r="212" spans="1:5" s="69" customFormat="1" ht="18" customHeight="1">
      <c r="A212" s="274"/>
      <c r="B212" s="15">
        <v>2016</v>
      </c>
      <c r="C212" s="130">
        <v>291.59226699999999</v>
      </c>
      <c r="D212" s="86">
        <v>-12.418054381979262</v>
      </c>
      <c r="E212" s="146"/>
    </row>
    <row r="213" spans="1:5" s="69" customFormat="1" ht="18" customHeight="1">
      <c r="A213" s="274"/>
      <c r="B213" s="15">
        <v>2017</v>
      </c>
      <c r="C213" s="130">
        <v>264.07626199999999</v>
      </c>
      <c r="D213" s="86">
        <f>(C213-C212)/C212*100</f>
        <v>-9.4364659540165405</v>
      </c>
      <c r="E213" s="146"/>
    </row>
    <row r="214" spans="1:5" s="69" customFormat="1" ht="18" customHeight="1">
      <c r="A214" s="196"/>
      <c r="B214" s="15">
        <v>2018</v>
      </c>
      <c r="C214" s="130">
        <v>248.798428</v>
      </c>
      <c r="D214" s="86">
        <f t="shared" ref="D214" si="11">(C214-C213)/C213*100</f>
        <v>-5.7853871015487126</v>
      </c>
      <c r="E214" s="146"/>
    </row>
    <row r="215" spans="1:5" s="69" customFormat="1" ht="18" customHeight="1">
      <c r="A215" s="218"/>
      <c r="B215" s="15">
        <v>2019</v>
      </c>
      <c r="C215" s="130">
        <v>284.81386800000001</v>
      </c>
      <c r="D215" s="86">
        <f>(C215-C214)/C214*100</f>
        <v>14.475750626527276</v>
      </c>
      <c r="E215" s="146"/>
    </row>
    <row r="216" spans="1:5" s="69" customFormat="1" ht="18" customHeight="1">
      <c r="A216" s="236"/>
      <c r="B216" s="15">
        <v>2020</v>
      </c>
      <c r="C216" s="130">
        <v>295.070357</v>
      </c>
      <c r="D216" s="86">
        <f>(C216-C215)/C215*100</f>
        <v>3.6011199426567204</v>
      </c>
      <c r="E216" s="146"/>
    </row>
    <row r="217" spans="1:5" s="69" customFormat="1" ht="18" customHeight="1">
      <c r="A217" s="273" t="s">
        <v>48</v>
      </c>
      <c r="B217" s="15">
        <v>2006</v>
      </c>
      <c r="C217" s="130">
        <v>217.9</v>
      </c>
      <c r="D217" s="85" t="s">
        <v>124</v>
      </c>
      <c r="E217" s="146"/>
    </row>
    <row r="218" spans="1:5" s="69" customFormat="1" ht="18" customHeight="1">
      <c r="A218" s="274"/>
      <c r="B218" s="7">
        <v>2007</v>
      </c>
      <c r="C218" s="130">
        <v>299.89999999999998</v>
      </c>
      <c r="D218" s="86">
        <v>37.631941257457548</v>
      </c>
      <c r="E218" s="146"/>
    </row>
    <row r="219" spans="1:5" s="69" customFormat="1" ht="18" customHeight="1">
      <c r="A219" s="274"/>
      <c r="B219" s="7">
        <v>2008</v>
      </c>
      <c r="C219" s="130">
        <v>326.5</v>
      </c>
      <c r="D219" s="86">
        <v>8.8696232077359216</v>
      </c>
      <c r="E219" s="146"/>
    </row>
    <row r="220" spans="1:5" s="69" customFormat="1" ht="18" customHeight="1">
      <c r="A220" s="274"/>
      <c r="B220" s="7">
        <v>2009</v>
      </c>
      <c r="C220" s="130">
        <v>288.3</v>
      </c>
      <c r="D220" s="86">
        <v>-11.699846860643181</v>
      </c>
      <c r="E220" s="146"/>
    </row>
    <row r="221" spans="1:5" s="69" customFormat="1" ht="18" customHeight="1">
      <c r="A221" s="274"/>
      <c r="B221" s="7">
        <v>2010</v>
      </c>
      <c r="C221" s="130">
        <v>290.10000000000002</v>
      </c>
      <c r="D221" s="86">
        <v>0.62434963579605096</v>
      </c>
      <c r="E221" s="146"/>
    </row>
    <row r="222" spans="1:5" s="69" customFormat="1" ht="18" customHeight="1">
      <c r="A222" s="274"/>
      <c r="B222" s="7">
        <v>2011</v>
      </c>
      <c r="C222" s="130">
        <v>302.2</v>
      </c>
      <c r="D222" s="86">
        <v>4.2</v>
      </c>
      <c r="E222" s="146"/>
    </row>
    <row r="223" spans="1:5" s="69" customFormat="1" ht="18" customHeight="1">
      <c r="A223" s="274"/>
      <c r="B223" s="15">
        <v>2012</v>
      </c>
      <c r="C223" s="130">
        <v>299.75810000000001</v>
      </c>
      <c r="D223" s="86">
        <v>-0.80804103242884706</v>
      </c>
      <c r="E223" s="146"/>
    </row>
    <row r="224" spans="1:5" s="69" customFormat="1" ht="18" customHeight="1">
      <c r="A224" s="274"/>
      <c r="B224" s="15">
        <v>2013</v>
      </c>
      <c r="C224" s="130">
        <v>297.27100000000002</v>
      </c>
      <c r="D224" s="86">
        <v>-0.82970234999487857</v>
      </c>
      <c r="E224" s="146"/>
    </row>
    <row r="225" spans="1:5" s="69" customFormat="1" ht="18" customHeight="1">
      <c r="A225" s="274"/>
      <c r="B225" s="15">
        <v>2014</v>
      </c>
      <c r="C225" s="130">
        <v>324.13664</v>
      </c>
      <c r="D225" s="86">
        <v>9.0374237648475582</v>
      </c>
      <c r="E225" s="146"/>
    </row>
    <row r="226" spans="1:5" s="69" customFormat="1" ht="18" customHeight="1">
      <c r="A226" s="274"/>
      <c r="B226" s="15">
        <v>2015</v>
      </c>
      <c r="C226" s="130">
        <v>370.141974</v>
      </c>
      <c r="D226" s="86">
        <v>14.193191488626528</v>
      </c>
      <c r="E226" s="146"/>
    </row>
    <row r="227" spans="1:5" s="69" customFormat="1" ht="18" customHeight="1">
      <c r="A227" s="274"/>
      <c r="B227" s="15">
        <v>2016</v>
      </c>
      <c r="C227" s="130">
        <v>407.84381400000001</v>
      </c>
      <c r="D227" s="86">
        <v>10.185778065796992</v>
      </c>
      <c r="E227" s="146"/>
    </row>
    <row r="228" spans="1:5" s="69" customFormat="1" ht="18" customHeight="1">
      <c r="A228" s="274"/>
      <c r="B228" s="15">
        <v>2017</v>
      </c>
      <c r="C228" s="130">
        <v>473.62267300000002</v>
      </c>
      <c r="D228" s="86">
        <f>(C228-C227)/C227*100</f>
        <v>16.128443473216443</v>
      </c>
      <c r="E228" s="146"/>
    </row>
    <row r="229" spans="1:5" s="69" customFormat="1" ht="18" customHeight="1">
      <c r="A229" s="196"/>
      <c r="B229" s="15">
        <v>2018</v>
      </c>
      <c r="C229" s="130">
        <v>532.68227200000001</v>
      </c>
      <c r="D229" s="86">
        <f t="shared" ref="D229:D231" si="12">(C229-C228)/C228*100</f>
        <v>12.46975754473646</v>
      </c>
      <c r="E229" s="146"/>
    </row>
    <row r="230" spans="1:5" s="69" customFormat="1" ht="18" customHeight="1">
      <c r="A230" s="218"/>
      <c r="B230" s="15">
        <v>2019</v>
      </c>
      <c r="C230" s="130">
        <v>600.27383499999996</v>
      </c>
      <c r="D230" s="86">
        <f t="shared" si="12"/>
        <v>12.688907919954195</v>
      </c>
      <c r="E230" s="146"/>
    </row>
    <row r="231" spans="1:5" s="69" customFormat="1" ht="18" customHeight="1">
      <c r="A231" s="236"/>
      <c r="B231" s="15">
        <v>2020</v>
      </c>
      <c r="C231" s="130">
        <v>537.91111599999999</v>
      </c>
      <c r="D231" s="86">
        <f t="shared" si="12"/>
        <v>-10.389045026425309</v>
      </c>
      <c r="E231" s="146"/>
    </row>
    <row r="232" spans="1:5" s="69" customFormat="1" ht="18" customHeight="1">
      <c r="A232" s="273" t="s">
        <v>49</v>
      </c>
      <c r="B232" s="15">
        <v>2006</v>
      </c>
      <c r="C232" s="130">
        <v>761.2</v>
      </c>
      <c r="D232" s="85" t="s">
        <v>124</v>
      </c>
      <c r="E232" s="146"/>
    </row>
    <row r="233" spans="1:5" s="69" customFormat="1" ht="18" customHeight="1">
      <c r="A233" s="274"/>
      <c r="B233" s="7">
        <v>2007</v>
      </c>
      <c r="C233" s="130">
        <v>866.3</v>
      </c>
      <c r="D233" s="86">
        <v>13.807146610614796</v>
      </c>
      <c r="E233" s="146"/>
    </row>
    <row r="234" spans="1:5" s="69" customFormat="1" ht="18" customHeight="1">
      <c r="A234" s="274"/>
      <c r="B234" s="7">
        <v>2008</v>
      </c>
      <c r="C234" s="130">
        <v>908.5</v>
      </c>
      <c r="D234" s="86">
        <v>4.8712917003347567</v>
      </c>
      <c r="E234" s="146"/>
    </row>
    <row r="235" spans="1:5" s="69" customFormat="1" ht="18" customHeight="1">
      <c r="A235" s="274"/>
      <c r="B235" s="7">
        <v>2009</v>
      </c>
      <c r="C235" s="130">
        <v>879</v>
      </c>
      <c r="D235" s="86">
        <v>-3.2471106219042367</v>
      </c>
      <c r="E235" s="146"/>
    </row>
    <row r="236" spans="1:5" s="69" customFormat="1" ht="18" customHeight="1">
      <c r="A236" s="274"/>
      <c r="B236" s="7">
        <v>2010</v>
      </c>
      <c r="C236" s="130">
        <v>917.3</v>
      </c>
      <c r="D236" s="86">
        <v>4.3572241183162719</v>
      </c>
      <c r="E236" s="146"/>
    </row>
    <row r="237" spans="1:5" s="69" customFormat="1" ht="18" customHeight="1">
      <c r="A237" s="274"/>
      <c r="B237" s="7">
        <v>2011</v>
      </c>
      <c r="C237" s="130">
        <v>964.9</v>
      </c>
      <c r="D237" s="86">
        <v>5.2</v>
      </c>
      <c r="E237" s="146"/>
    </row>
    <row r="238" spans="1:5" s="69" customFormat="1" ht="18" customHeight="1">
      <c r="A238" s="274"/>
      <c r="B238" s="15">
        <v>2012</v>
      </c>
      <c r="C238" s="130">
        <v>846.02459999999996</v>
      </c>
      <c r="D238" s="86">
        <v>-12.319970981448856</v>
      </c>
      <c r="E238" s="146"/>
    </row>
    <row r="239" spans="1:5" s="69" customFormat="1" ht="18" customHeight="1">
      <c r="A239" s="274"/>
      <c r="B239" s="15">
        <v>2013</v>
      </c>
      <c r="C239" s="130">
        <v>833.17729999999995</v>
      </c>
      <c r="D239" s="86">
        <v>-1.5185492242187779</v>
      </c>
      <c r="E239" s="146"/>
    </row>
    <row r="240" spans="1:5" s="69" customFormat="1" ht="18" customHeight="1">
      <c r="A240" s="274"/>
      <c r="B240" s="15">
        <v>2014</v>
      </c>
      <c r="C240" s="130">
        <v>876.56924100000003</v>
      </c>
      <c r="D240" s="86">
        <v>5.2080080674305567</v>
      </c>
      <c r="E240" s="146"/>
    </row>
    <row r="241" spans="1:5" s="69" customFormat="1" ht="18" customHeight="1">
      <c r="A241" s="274"/>
      <c r="B241" s="15">
        <v>2015</v>
      </c>
      <c r="C241" s="130">
        <v>929.86925299999996</v>
      </c>
      <c r="D241" s="86">
        <v>6.0805250181029251</v>
      </c>
      <c r="E241" s="146"/>
    </row>
    <row r="242" spans="1:5" s="69" customFormat="1" ht="18" customHeight="1">
      <c r="A242" s="274"/>
      <c r="B242" s="15">
        <v>2016</v>
      </c>
      <c r="C242" s="130">
        <v>980.64138000000003</v>
      </c>
      <c r="D242" s="86">
        <v>5.4601361251806084</v>
      </c>
      <c r="E242" s="146"/>
    </row>
    <row r="243" spans="1:5" s="69" customFormat="1" ht="18" customHeight="1">
      <c r="A243" s="274"/>
      <c r="B243" s="15">
        <v>2017</v>
      </c>
      <c r="C243" s="130">
        <v>1078.9268930000001</v>
      </c>
      <c r="D243" s="86">
        <f>(C243-C242)/C242*100</f>
        <v>10.022574511387642</v>
      </c>
      <c r="E243" s="146"/>
    </row>
    <row r="244" spans="1:5" s="69" customFormat="1" ht="18" customHeight="1">
      <c r="A244" s="196"/>
      <c r="B244" s="15">
        <v>2018</v>
      </c>
      <c r="C244" s="130">
        <v>1142.6366370000001</v>
      </c>
      <c r="D244" s="86">
        <f t="shared" ref="D244:D246" si="13">(C244-C243)/C243*100</f>
        <v>5.9049176003809185</v>
      </c>
      <c r="E244" s="146"/>
    </row>
    <row r="245" spans="1:5" s="69" customFormat="1" ht="18" customHeight="1">
      <c r="A245" s="218"/>
      <c r="B245" s="15">
        <v>2019</v>
      </c>
      <c r="C245" s="130">
        <v>1326.803852</v>
      </c>
      <c r="D245" s="86">
        <f t="shared" si="13"/>
        <v>16.117741111779171</v>
      </c>
      <c r="E245" s="146"/>
    </row>
    <row r="246" spans="1:5" s="69" customFormat="1" ht="18" customHeight="1">
      <c r="A246" s="236"/>
      <c r="B246" s="15">
        <v>2020</v>
      </c>
      <c r="C246" s="130">
        <v>1293.034459</v>
      </c>
      <c r="D246" s="86">
        <f t="shared" si="13"/>
        <v>-2.5451684474006213</v>
      </c>
      <c r="E246" s="146"/>
    </row>
    <row r="247" spans="1:5" s="69" customFormat="1" ht="18" customHeight="1">
      <c r="A247" s="273" t="s">
        <v>50</v>
      </c>
      <c r="B247" s="15">
        <v>2006</v>
      </c>
      <c r="C247" s="130">
        <v>616.4</v>
      </c>
      <c r="D247" s="85" t="s">
        <v>124</v>
      </c>
      <c r="E247" s="146"/>
    </row>
    <row r="248" spans="1:5" s="69" customFormat="1" ht="18" customHeight="1">
      <c r="A248" s="274"/>
      <c r="B248" s="7">
        <v>2007</v>
      </c>
      <c r="C248" s="130">
        <v>738.5</v>
      </c>
      <c r="D248" s="86">
        <v>19.808565866320581</v>
      </c>
      <c r="E248" s="146"/>
    </row>
    <row r="249" spans="1:5" s="69" customFormat="1" ht="18" customHeight="1">
      <c r="A249" s="274"/>
      <c r="B249" s="7">
        <v>2008</v>
      </c>
      <c r="C249" s="130">
        <v>753.3</v>
      </c>
      <c r="D249" s="86">
        <v>2.0040622884224701</v>
      </c>
      <c r="E249" s="146"/>
    </row>
    <row r="250" spans="1:5" s="69" customFormat="1" ht="18" customHeight="1">
      <c r="A250" s="274"/>
      <c r="B250" s="7">
        <v>2009</v>
      </c>
      <c r="C250" s="130">
        <v>743.8</v>
      </c>
      <c r="D250" s="86">
        <v>-1.2611177485729486</v>
      </c>
      <c r="E250" s="146"/>
    </row>
    <row r="251" spans="1:5" s="69" customFormat="1" ht="18" customHeight="1">
      <c r="A251" s="274"/>
      <c r="B251" s="7">
        <v>2010</v>
      </c>
      <c r="C251" s="130">
        <v>836.2</v>
      </c>
      <c r="D251" s="86">
        <v>12.422694272653946</v>
      </c>
      <c r="E251" s="146"/>
    </row>
    <row r="252" spans="1:5" s="69" customFormat="1" ht="18" customHeight="1">
      <c r="A252" s="274"/>
      <c r="B252" s="7">
        <v>2011</v>
      </c>
      <c r="C252" s="130">
        <v>915</v>
      </c>
      <c r="D252" s="86">
        <v>9.4</v>
      </c>
      <c r="E252" s="146"/>
    </row>
    <row r="253" spans="1:5" s="69" customFormat="1" ht="18" customHeight="1">
      <c r="A253" s="274"/>
      <c r="B253" s="15">
        <v>2012</v>
      </c>
      <c r="C253" s="130">
        <v>869.76030000000003</v>
      </c>
      <c r="D253" s="86">
        <v>-4.9442295081967185</v>
      </c>
      <c r="E253" s="146"/>
    </row>
    <row r="254" spans="1:5" s="69" customFormat="1" ht="18" customHeight="1">
      <c r="A254" s="274"/>
      <c r="B254" s="15">
        <v>2013</v>
      </c>
      <c r="C254" s="130">
        <v>850.8655</v>
      </c>
      <c r="D254" s="86">
        <v>-2.1724146296399169</v>
      </c>
      <c r="E254" s="146"/>
    </row>
    <row r="255" spans="1:5" s="69" customFormat="1" ht="18" customHeight="1">
      <c r="A255" s="274"/>
      <c r="B255" s="15">
        <v>2014</v>
      </c>
      <c r="C255" s="130">
        <v>870.87532299999998</v>
      </c>
      <c r="D255" s="86">
        <v>2.3517022373101253</v>
      </c>
      <c r="E255" s="146"/>
    </row>
    <row r="256" spans="1:5" s="69" customFormat="1" ht="18" customHeight="1">
      <c r="A256" s="274"/>
      <c r="B256" s="15">
        <v>2015</v>
      </c>
      <c r="C256" s="130">
        <v>891.09962900000005</v>
      </c>
      <c r="D256" s="86">
        <v>2.322296368478002</v>
      </c>
      <c r="E256" s="146"/>
    </row>
    <row r="257" spans="1:5" s="69" customFormat="1" ht="18" customHeight="1">
      <c r="A257" s="274"/>
      <c r="B257" s="15">
        <v>2016</v>
      </c>
      <c r="C257" s="130">
        <v>933.35398799999996</v>
      </c>
      <c r="D257" s="86">
        <v>4.7418220841835748</v>
      </c>
      <c r="E257" s="146"/>
    </row>
    <row r="258" spans="1:5" s="69" customFormat="1" ht="18" customHeight="1">
      <c r="A258" s="274"/>
      <c r="B258" s="15">
        <v>2017</v>
      </c>
      <c r="C258" s="130">
        <v>1025.838771</v>
      </c>
      <c r="D258" s="86">
        <f>(C258-C257)/C257*100</f>
        <v>9.9088646096833308</v>
      </c>
      <c r="E258" s="146"/>
    </row>
    <row r="259" spans="1:5" s="69" customFormat="1" ht="18" customHeight="1">
      <c r="A259" s="196"/>
      <c r="B259" s="15">
        <v>2018</v>
      </c>
      <c r="C259" s="130">
        <v>1121.8586319999999</v>
      </c>
      <c r="D259" s="86">
        <f t="shared" ref="D259:D261" si="14">(C259-C258)/C258*100</f>
        <v>9.3601317979431293</v>
      </c>
      <c r="E259" s="146"/>
    </row>
    <row r="260" spans="1:5" s="69" customFormat="1" ht="18" customHeight="1">
      <c r="A260" s="218"/>
      <c r="B260" s="15">
        <v>2019</v>
      </c>
      <c r="C260" s="130">
        <v>1185.2886779999999</v>
      </c>
      <c r="D260" s="86">
        <f t="shared" si="14"/>
        <v>5.6540141681594651</v>
      </c>
      <c r="E260" s="146"/>
    </row>
    <row r="261" spans="1:5" s="69" customFormat="1" ht="18" customHeight="1">
      <c r="A261" s="236"/>
      <c r="B261" s="15">
        <v>2020</v>
      </c>
      <c r="C261" s="130">
        <v>1084.6994299999999</v>
      </c>
      <c r="D261" s="86">
        <f t="shared" si="14"/>
        <v>-8.4864767433474118</v>
      </c>
      <c r="E261" s="146"/>
    </row>
    <row r="262" spans="1:5" s="69" customFormat="1" ht="18" customHeight="1">
      <c r="A262" s="273" t="s">
        <v>51</v>
      </c>
      <c r="B262" s="15">
        <v>2006</v>
      </c>
      <c r="C262" s="130">
        <v>22.5</v>
      </c>
      <c r="D262" s="85" t="s">
        <v>124</v>
      </c>
      <c r="E262" s="146"/>
    </row>
    <row r="263" spans="1:5" s="69" customFormat="1" ht="18" customHeight="1">
      <c r="A263" s="274"/>
      <c r="B263" s="7">
        <v>2007</v>
      </c>
      <c r="C263" s="130">
        <v>35.799999999999997</v>
      </c>
      <c r="D263" s="86">
        <v>59.111111111111093</v>
      </c>
      <c r="E263" s="146"/>
    </row>
    <row r="264" spans="1:5" s="69" customFormat="1" ht="18" customHeight="1">
      <c r="A264" s="274"/>
      <c r="B264" s="7">
        <v>2008</v>
      </c>
      <c r="C264" s="130">
        <v>37.799999999999997</v>
      </c>
      <c r="D264" s="86">
        <v>5.5865921787709549</v>
      </c>
      <c r="E264" s="146"/>
    </row>
    <row r="265" spans="1:5" s="69" customFormat="1" ht="18" customHeight="1">
      <c r="A265" s="274"/>
      <c r="B265" s="7">
        <v>2009</v>
      </c>
      <c r="C265" s="130">
        <v>39.1</v>
      </c>
      <c r="D265" s="86">
        <v>3.4391534391534417</v>
      </c>
      <c r="E265" s="146"/>
    </row>
    <row r="266" spans="1:5" s="69" customFormat="1" ht="18" customHeight="1">
      <c r="A266" s="274"/>
      <c r="B266" s="7">
        <v>2010</v>
      </c>
      <c r="C266" s="130">
        <v>38.4</v>
      </c>
      <c r="D266" s="86">
        <v>-1.7902813299232823</v>
      </c>
      <c r="E266" s="146"/>
    </row>
    <row r="267" spans="1:5" s="69" customFormat="1" ht="18" customHeight="1">
      <c r="A267" s="274"/>
      <c r="B267" s="7">
        <v>2011</v>
      </c>
      <c r="C267" s="130">
        <v>38.4</v>
      </c>
      <c r="D267" s="86">
        <v>0</v>
      </c>
      <c r="E267" s="146"/>
    </row>
    <row r="268" spans="1:5" s="69" customFormat="1" ht="18" customHeight="1">
      <c r="A268" s="274"/>
      <c r="B268" s="15">
        <v>2012</v>
      </c>
      <c r="C268" s="130">
        <v>47.351019999999998</v>
      </c>
      <c r="D268" s="86">
        <v>23.309947916666669</v>
      </c>
      <c r="E268" s="146"/>
    </row>
    <row r="269" spans="1:5" s="69" customFormat="1" ht="18" customHeight="1">
      <c r="A269" s="274"/>
      <c r="B269" s="15">
        <v>2013</v>
      </c>
      <c r="C269" s="130">
        <v>43.953069999999997</v>
      </c>
      <c r="D269" s="86">
        <v>-7.1760861751235803</v>
      </c>
      <c r="E269" s="146"/>
    </row>
    <row r="270" spans="1:5" s="69" customFormat="1" ht="18" customHeight="1">
      <c r="A270" s="274"/>
      <c r="B270" s="15">
        <v>2014</v>
      </c>
      <c r="C270" s="130">
        <v>38.323475000000002</v>
      </c>
      <c r="D270" s="86">
        <v>-12.808195195466427</v>
      </c>
      <c r="E270" s="146"/>
    </row>
    <row r="271" spans="1:5" s="69" customFormat="1" ht="18" customHeight="1">
      <c r="A271" s="274"/>
      <c r="B271" s="15">
        <v>2015</v>
      </c>
      <c r="C271" s="130">
        <v>58.160974000000003</v>
      </c>
      <c r="D271" s="86">
        <v>51.76330956417705</v>
      </c>
      <c r="E271" s="146"/>
    </row>
    <row r="272" spans="1:5" s="69" customFormat="1" ht="18" customHeight="1">
      <c r="A272" s="274"/>
      <c r="B272" s="15">
        <v>2016</v>
      </c>
      <c r="C272" s="130">
        <v>54.771962000000002</v>
      </c>
      <c r="D272" s="86">
        <v>-5.826951935158446</v>
      </c>
      <c r="E272" s="146"/>
    </row>
    <row r="273" spans="1:5" s="69" customFormat="1" ht="18" customHeight="1">
      <c r="A273" s="274"/>
      <c r="B273" s="15">
        <v>2017</v>
      </c>
      <c r="C273" s="130">
        <v>52.881028000000001</v>
      </c>
      <c r="D273" s="86">
        <f>(C273-C272)/C272*100</f>
        <v>-3.452375870705529</v>
      </c>
      <c r="E273" s="146"/>
    </row>
    <row r="274" spans="1:5" s="69" customFormat="1" ht="18" customHeight="1">
      <c r="A274" s="196"/>
      <c r="B274" s="15">
        <v>2018</v>
      </c>
      <c r="C274" s="130">
        <v>59.155293</v>
      </c>
      <c r="D274" s="86">
        <f t="shared" ref="D274:D276" si="15">(C274-C273)/C273*100</f>
        <v>11.864869570992456</v>
      </c>
      <c r="E274" s="146"/>
    </row>
    <row r="275" spans="1:5" s="69" customFormat="1" ht="18" customHeight="1">
      <c r="A275" s="218"/>
      <c r="B275" s="15">
        <v>2019</v>
      </c>
      <c r="C275" s="130">
        <v>52.560403999999998</v>
      </c>
      <c r="D275" s="86">
        <f t="shared" si="15"/>
        <v>-11.148434342130638</v>
      </c>
      <c r="E275" s="146"/>
    </row>
    <row r="276" spans="1:5" s="69" customFormat="1" ht="18" customHeight="1">
      <c r="A276" s="236"/>
      <c r="B276" s="15">
        <v>2020</v>
      </c>
      <c r="C276" s="130">
        <v>46.003042999999998</v>
      </c>
      <c r="D276" s="86">
        <f t="shared" si="15"/>
        <v>-12.475857301249055</v>
      </c>
      <c r="E276" s="146"/>
    </row>
    <row r="277" spans="1:5" s="69" customFormat="1" ht="18" customHeight="1">
      <c r="A277" s="273" t="s">
        <v>52</v>
      </c>
      <c r="B277" s="15">
        <v>2006</v>
      </c>
      <c r="C277" s="130">
        <v>51.7</v>
      </c>
      <c r="D277" s="85" t="s">
        <v>124</v>
      </c>
      <c r="E277" s="146"/>
    </row>
    <row r="278" spans="1:5" s="69" customFormat="1" ht="18" customHeight="1">
      <c r="A278" s="274"/>
      <c r="B278" s="7">
        <v>2007</v>
      </c>
      <c r="C278" s="130">
        <v>60.7</v>
      </c>
      <c r="D278" s="86">
        <v>17.408123791102504</v>
      </c>
      <c r="E278" s="146"/>
    </row>
    <row r="279" spans="1:5" s="69" customFormat="1" ht="18" customHeight="1">
      <c r="A279" s="274"/>
      <c r="B279" s="7">
        <v>2008</v>
      </c>
      <c r="C279" s="130">
        <v>64.400000000000006</v>
      </c>
      <c r="D279" s="86">
        <v>6.0955518945634335</v>
      </c>
      <c r="E279" s="146"/>
    </row>
    <row r="280" spans="1:5" s="69" customFormat="1" ht="18" customHeight="1">
      <c r="A280" s="274"/>
      <c r="B280" s="7">
        <v>2009</v>
      </c>
      <c r="C280" s="130">
        <v>62</v>
      </c>
      <c r="D280" s="86">
        <v>-3.7267080745341685</v>
      </c>
      <c r="E280" s="146"/>
    </row>
    <row r="281" spans="1:5" s="69" customFormat="1" ht="18" customHeight="1">
      <c r="A281" s="274"/>
      <c r="B281" s="7">
        <v>2010</v>
      </c>
      <c r="C281" s="130">
        <v>64.599999999999994</v>
      </c>
      <c r="D281" s="86">
        <v>4.1935483870967571</v>
      </c>
      <c r="E281" s="146"/>
    </row>
    <row r="282" spans="1:5" s="69" customFormat="1" ht="18" customHeight="1">
      <c r="A282" s="274"/>
      <c r="B282" s="7">
        <v>2011</v>
      </c>
      <c r="C282" s="130">
        <v>62.7</v>
      </c>
      <c r="D282" s="86">
        <v>-2.9</v>
      </c>
      <c r="E282" s="146"/>
    </row>
    <row r="283" spans="1:5" s="69" customFormat="1" ht="18" customHeight="1">
      <c r="A283" s="274"/>
      <c r="B283" s="15">
        <v>2012</v>
      </c>
      <c r="C283" s="130">
        <v>55.757289999999998</v>
      </c>
      <c r="D283" s="86">
        <v>-11.072902711323772</v>
      </c>
      <c r="E283" s="146"/>
    </row>
    <row r="284" spans="1:5" s="69" customFormat="1" ht="18" customHeight="1">
      <c r="A284" s="274"/>
      <c r="B284" s="15">
        <v>2013</v>
      </c>
      <c r="C284" s="130">
        <v>50.997439999999997</v>
      </c>
      <c r="D284" s="86">
        <v>-8.5367312507476605</v>
      </c>
      <c r="E284" s="146"/>
    </row>
    <row r="285" spans="1:5" s="69" customFormat="1" ht="18" customHeight="1">
      <c r="A285" s="274"/>
      <c r="B285" s="15">
        <v>2014</v>
      </c>
      <c r="C285" s="130">
        <v>49.487596000000003</v>
      </c>
      <c r="D285" s="86">
        <v>-2.9606270432398061</v>
      </c>
      <c r="E285" s="146"/>
    </row>
    <row r="286" spans="1:5" s="69" customFormat="1" ht="18" customHeight="1">
      <c r="A286" s="274"/>
      <c r="B286" s="15">
        <v>2015</v>
      </c>
      <c r="C286" s="130">
        <v>57.368414999999999</v>
      </c>
      <c r="D286" s="86">
        <v>15.924837003599841</v>
      </c>
      <c r="E286" s="146"/>
    </row>
    <row r="287" spans="1:5" s="69" customFormat="1" ht="18" customHeight="1">
      <c r="A287" s="274"/>
      <c r="B287" s="15">
        <v>2016</v>
      </c>
      <c r="C287" s="130">
        <v>58.292166000000002</v>
      </c>
      <c r="D287" s="86">
        <v>1.6102083350219853</v>
      </c>
      <c r="E287" s="146"/>
    </row>
    <row r="288" spans="1:5" s="69" customFormat="1" ht="18" customHeight="1">
      <c r="A288" s="274"/>
      <c r="B288" s="15">
        <v>2017</v>
      </c>
      <c r="C288" s="130">
        <v>59.542872000000003</v>
      </c>
      <c r="D288" s="86">
        <f>(C288-C287)/C287*100</f>
        <v>2.1455816206932523</v>
      </c>
      <c r="E288" s="146"/>
    </row>
    <row r="289" spans="1:5" s="69" customFormat="1" ht="18" customHeight="1">
      <c r="A289" s="196"/>
      <c r="B289" s="15">
        <v>2018</v>
      </c>
      <c r="C289" s="130">
        <v>64.316237000000001</v>
      </c>
      <c r="D289" s="86">
        <f>(C289-C288)/C288*100</f>
        <v>8.0166858595601465</v>
      </c>
      <c r="E289" s="146"/>
    </row>
    <row r="290" spans="1:5" s="69" customFormat="1" ht="18" customHeight="1">
      <c r="A290" s="218"/>
      <c r="B290" s="15">
        <v>2019</v>
      </c>
      <c r="C290" s="130">
        <v>72.032090999999994</v>
      </c>
      <c r="D290" s="86">
        <f>(C290-C289)/C289*100</f>
        <v>11.996743528387697</v>
      </c>
      <c r="E290" s="146"/>
    </row>
    <row r="291" spans="1:5" s="69" customFormat="1" ht="18" customHeight="1">
      <c r="A291" s="236"/>
      <c r="B291" s="15">
        <v>2020</v>
      </c>
      <c r="C291" s="130">
        <v>62.763114000000002</v>
      </c>
      <c r="D291" s="86">
        <f>(C291-C290)/C290*100</f>
        <v>-12.867843861425587</v>
      </c>
      <c r="E291" s="146"/>
    </row>
    <row r="292" spans="1:5" s="69" customFormat="1" ht="18" customHeight="1">
      <c r="A292" s="273" t="s">
        <v>53</v>
      </c>
      <c r="B292" s="15">
        <v>2006</v>
      </c>
      <c r="C292" s="130">
        <v>27.8</v>
      </c>
      <c r="D292" s="85" t="s">
        <v>124</v>
      </c>
      <c r="E292" s="146"/>
    </row>
    <row r="293" spans="1:5" s="69" customFormat="1" ht="18" customHeight="1">
      <c r="A293" s="274"/>
      <c r="B293" s="7">
        <v>2007</v>
      </c>
      <c r="C293" s="130">
        <v>40.700000000000003</v>
      </c>
      <c r="D293" s="86">
        <v>46.402877697841724</v>
      </c>
      <c r="E293" s="146"/>
    </row>
    <row r="294" spans="1:5" s="69" customFormat="1" ht="18" customHeight="1">
      <c r="A294" s="274"/>
      <c r="B294" s="7">
        <v>2008</v>
      </c>
      <c r="C294" s="130">
        <v>45.6</v>
      </c>
      <c r="D294" s="86">
        <v>12.039312039312033</v>
      </c>
      <c r="E294" s="146"/>
    </row>
    <row r="295" spans="1:5" s="69" customFormat="1" ht="18" customHeight="1">
      <c r="A295" s="274"/>
      <c r="B295" s="7">
        <v>2009</v>
      </c>
      <c r="C295" s="130">
        <v>55.3</v>
      </c>
      <c r="D295" s="86">
        <v>21.271929824561386</v>
      </c>
      <c r="E295" s="146"/>
    </row>
    <row r="296" spans="1:5" s="69" customFormat="1" ht="18" customHeight="1">
      <c r="A296" s="274"/>
      <c r="B296" s="7">
        <v>2010</v>
      </c>
      <c r="C296" s="130">
        <v>66.900000000000006</v>
      </c>
      <c r="D296" s="86">
        <v>20.976491862567826</v>
      </c>
      <c r="E296" s="146"/>
    </row>
    <row r="297" spans="1:5" s="69" customFormat="1" ht="18" customHeight="1">
      <c r="A297" s="274"/>
      <c r="B297" s="7">
        <v>2011</v>
      </c>
      <c r="C297" s="130">
        <v>70.8</v>
      </c>
      <c r="D297" s="86">
        <v>5.8</v>
      </c>
      <c r="E297" s="146"/>
    </row>
    <row r="298" spans="1:5" s="69" customFormat="1" ht="18" customHeight="1">
      <c r="A298" s="274"/>
      <c r="B298" s="15">
        <v>2012</v>
      </c>
      <c r="C298" s="130">
        <v>60.952719999999999</v>
      </c>
      <c r="D298" s="86">
        <v>-13.908587570621467</v>
      </c>
      <c r="E298" s="146"/>
    </row>
    <row r="299" spans="1:5" s="69" customFormat="1" ht="18" customHeight="1">
      <c r="A299" s="274"/>
      <c r="B299" s="15">
        <v>2013</v>
      </c>
      <c r="C299" s="130">
        <v>60.236890000000002</v>
      </c>
      <c r="D299" s="86">
        <v>-1.1744020611385297</v>
      </c>
      <c r="E299" s="146"/>
    </row>
    <row r="300" spans="1:5" s="69" customFormat="1" ht="18" customHeight="1">
      <c r="A300" s="274"/>
      <c r="B300" s="15">
        <v>2014</v>
      </c>
      <c r="C300" s="130">
        <v>57.335850000000001</v>
      </c>
      <c r="D300" s="86">
        <v>-4.8160520903386645</v>
      </c>
      <c r="E300" s="146"/>
    </row>
    <row r="301" spans="1:5" s="69" customFormat="1" ht="18" customHeight="1">
      <c r="A301" s="274"/>
      <c r="B301" s="15">
        <v>2015</v>
      </c>
      <c r="C301" s="130">
        <v>61.657739999999997</v>
      </c>
      <c r="D301" s="86">
        <v>7.5378493560311677</v>
      </c>
      <c r="E301" s="146"/>
    </row>
    <row r="302" spans="1:5" s="69" customFormat="1" ht="18" customHeight="1">
      <c r="A302" s="274"/>
      <c r="B302" s="15">
        <v>2016</v>
      </c>
      <c r="C302" s="130">
        <v>71.169936000000007</v>
      </c>
      <c r="D302" s="86">
        <v>15.427415925397217</v>
      </c>
      <c r="E302" s="146"/>
    </row>
    <row r="303" spans="1:5" s="69" customFormat="1" ht="18" customHeight="1">
      <c r="A303" s="274"/>
      <c r="B303" s="15">
        <v>2017</v>
      </c>
      <c r="C303" s="130">
        <v>76.127970000000005</v>
      </c>
      <c r="D303" s="86">
        <f>(C303-C302)/C302*100</f>
        <v>6.9664724723090901</v>
      </c>
      <c r="E303" s="146"/>
    </row>
    <row r="304" spans="1:5" s="69" customFormat="1" ht="18" customHeight="1">
      <c r="A304" s="196"/>
      <c r="B304" s="15">
        <v>2018</v>
      </c>
      <c r="C304" s="130">
        <v>79.615009000000001</v>
      </c>
      <c r="D304" s="86">
        <f t="shared" ref="D304:D306" si="16">(C304-C303)/C303*100</f>
        <v>4.5804964981990137</v>
      </c>
      <c r="E304" s="146"/>
    </row>
    <row r="305" spans="1:5" s="69" customFormat="1" ht="18" customHeight="1">
      <c r="A305" s="218"/>
      <c r="B305" s="15">
        <v>2019</v>
      </c>
      <c r="C305" s="130">
        <v>88.039214000000001</v>
      </c>
      <c r="D305" s="86">
        <f t="shared" si="16"/>
        <v>10.581176973804023</v>
      </c>
      <c r="E305" s="146"/>
    </row>
    <row r="306" spans="1:5" s="69" customFormat="1" ht="18" customHeight="1">
      <c r="A306" s="236"/>
      <c r="B306" s="15">
        <v>2020</v>
      </c>
      <c r="C306" s="130">
        <v>72.687538000000004</v>
      </c>
      <c r="D306" s="86">
        <f t="shared" si="16"/>
        <v>-17.437316057819412</v>
      </c>
      <c r="E306" s="146"/>
    </row>
    <row r="307" spans="1:5" s="69" customFormat="1" ht="18" customHeight="1">
      <c r="A307" s="273" t="s">
        <v>54</v>
      </c>
      <c r="B307" s="15">
        <v>2006</v>
      </c>
      <c r="C307" s="130">
        <v>102.3</v>
      </c>
      <c r="D307" s="85" t="s">
        <v>124</v>
      </c>
      <c r="E307" s="146"/>
    </row>
    <row r="308" spans="1:5" s="69" customFormat="1" ht="18" customHeight="1">
      <c r="A308" s="274"/>
      <c r="B308" s="7">
        <v>2007</v>
      </c>
      <c r="C308" s="130">
        <v>97.5</v>
      </c>
      <c r="D308" s="86">
        <v>-4.692082111436946</v>
      </c>
      <c r="E308" s="146"/>
    </row>
    <row r="309" spans="1:5" s="69" customFormat="1" ht="18" customHeight="1">
      <c r="A309" s="274"/>
      <c r="B309" s="7">
        <v>2008</v>
      </c>
      <c r="C309" s="130">
        <v>79.7</v>
      </c>
      <c r="D309" s="86">
        <v>-18.256410256410248</v>
      </c>
      <c r="E309" s="146"/>
    </row>
    <row r="310" spans="1:5" s="69" customFormat="1" ht="18" customHeight="1">
      <c r="A310" s="274"/>
      <c r="B310" s="7">
        <v>2009</v>
      </c>
      <c r="C310" s="130">
        <v>73.7</v>
      </c>
      <c r="D310" s="86">
        <v>-7.5282308657465542</v>
      </c>
      <c r="E310" s="146"/>
    </row>
    <row r="311" spans="1:5" s="69" customFormat="1" ht="18" customHeight="1">
      <c r="A311" s="274"/>
      <c r="B311" s="7">
        <v>2010</v>
      </c>
      <c r="C311" s="130">
        <v>77.5</v>
      </c>
      <c r="D311" s="86">
        <v>5.1560379918588861</v>
      </c>
      <c r="E311" s="146"/>
    </row>
    <row r="312" spans="1:5" s="69" customFormat="1" ht="18" customHeight="1">
      <c r="A312" s="274"/>
      <c r="B312" s="7">
        <v>2011</v>
      </c>
      <c r="C312" s="130">
        <v>91.5</v>
      </c>
      <c r="D312" s="86">
        <v>18.100000000000001</v>
      </c>
      <c r="E312" s="146"/>
    </row>
    <row r="313" spans="1:5" s="69" customFormat="1" ht="18" customHeight="1">
      <c r="A313" s="274"/>
      <c r="B313" s="15">
        <v>2012</v>
      </c>
      <c r="C313" s="130">
        <v>104.3806</v>
      </c>
      <c r="D313" s="86">
        <v>14.077158469945356</v>
      </c>
      <c r="E313" s="146"/>
    </row>
    <row r="314" spans="1:5" s="69" customFormat="1" ht="18" customHeight="1">
      <c r="A314" s="274"/>
      <c r="B314" s="15">
        <v>2013</v>
      </c>
      <c r="C314" s="130">
        <v>112.0311</v>
      </c>
      <c r="D314" s="86">
        <v>7.3294271157667161</v>
      </c>
      <c r="E314" s="146"/>
    </row>
    <row r="315" spans="1:5" s="69" customFormat="1" ht="18" customHeight="1">
      <c r="A315" s="274"/>
      <c r="B315" s="15">
        <v>2014</v>
      </c>
      <c r="C315" s="130">
        <v>125.926706</v>
      </c>
      <c r="D315" s="86">
        <v>12.403346927772736</v>
      </c>
      <c r="E315" s="146"/>
    </row>
    <row r="316" spans="1:5" s="69" customFormat="1" ht="18" customHeight="1">
      <c r="A316" s="274"/>
      <c r="B316" s="15">
        <v>2015</v>
      </c>
      <c r="C316" s="130">
        <v>124.465564</v>
      </c>
      <c r="D316" s="86">
        <v>-1.1603114592705976</v>
      </c>
      <c r="E316" s="146"/>
    </row>
    <row r="317" spans="1:5" s="69" customFormat="1" ht="18" customHeight="1">
      <c r="A317" s="274"/>
      <c r="B317" s="15">
        <v>2016</v>
      </c>
      <c r="C317" s="130">
        <v>149.10839100000001</v>
      </c>
      <c r="D317" s="86">
        <v>19.798911608997336</v>
      </c>
      <c r="E317" s="146"/>
    </row>
    <row r="318" spans="1:5" s="69" customFormat="1" ht="18" customHeight="1">
      <c r="A318" s="274"/>
      <c r="B318" s="15">
        <v>2017</v>
      </c>
      <c r="C318" s="130">
        <v>163.95684399999999</v>
      </c>
      <c r="D318" s="86">
        <f>(C318-C317)/C317*100</f>
        <v>9.9581605705878591</v>
      </c>
      <c r="E318" s="146"/>
    </row>
    <row r="319" spans="1:5" s="69" customFormat="1" ht="18" customHeight="1">
      <c r="A319" s="196"/>
      <c r="B319" s="15">
        <v>2018</v>
      </c>
      <c r="C319" s="130">
        <v>175.85771199999999</v>
      </c>
      <c r="D319" s="86">
        <f t="shared" ref="D319:D321" si="17">(C319-C318)/C318*100</f>
        <v>7.2585368866944053</v>
      </c>
      <c r="E319" s="146"/>
    </row>
    <row r="320" spans="1:5" s="69" customFormat="1" ht="18" customHeight="1">
      <c r="A320" s="218"/>
      <c r="B320" s="15">
        <v>2019</v>
      </c>
      <c r="C320" s="130">
        <v>200.45894000000001</v>
      </c>
      <c r="D320" s="86">
        <f t="shared" si="17"/>
        <v>13.989280151671723</v>
      </c>
      <c r="E320" s="146"/>
    </row>
    <row r="321" spans="1:5" s="69" customFormat="1" ht="18" customHeight="1">
      <c r="A321" s="236"/>
      <c r="B321" s="15">
        <v>2020</v>
      </c>
      <c r="C321" s="130">
        <v>118.412004</v>
      </c>
      <c r="D321" s="86">
        <f t="shared" si="17"/>
        <v>-40.929546968571223</v>
      </c>
      <c r="E321" s="146"/>
    </row>
    <row r="322" spans="1:5" s="69" customFormat="1" ht="18" customHeight="1">
      <c r="A322" s="273" t="s">
        <v>55</v>
      </c>
      <c r="B322" s="15">
        <v>2006</v>
      </c>
      <c r="C322" s="130">
        <v>140.1</v>
      </c>
      <c r="D322" s="85" t="s">
        <v>124</v>
      </c>
      <c r="E322" s="146"/>
    </row>
    <row r="323" spans="1:5" s="69" customFormat="1" ht="18" customHeight="1">
      <c r="A323" s="274"/>
      <c r="B323" s="7">
        <v>2007</v>
      </c>
      <c r="C323" s="130">
        <v>155.1</v>
      </c>
      <c r="D323" s="86">
        <v>10.706638115631684</v>
      </c>
      <c r="E323" s="146"/>
    </row>
    <row r="324" spans="1:5" s="69" customFormat="1" ht="18" customHeight="1">
      <c r="A324" s="274"/>
      <c r="B324" s="7">
        <v>2008</v>
      </c>
      <c r="C324" s="130">
        <v>149.4</v>
      </c>
      <c r="D324" s="86">
        <v>-3.6750483558994129</v>
      </c>
      <c r="E324" s="146"/>
    </row>
    <row r="325" spans="1:5" s="69" customFormat="1" ht="18" customHeight="1">
      <c r="A325" s="274"/>
      <c r="B325" s="7">
        <v>2009</v>
      </c>
      <c r="C325" s="130">
        <v>146.1</v>
      </c>
      <c r="D325" s="86">
        <v>-2.2088353413654671</v>
      </c>
      <c r="E325" s="146"/>
    </row>
    <row r="326" spans="1:5" s="69" customFormat="1" ht="18" customHeight="1">
      <c r="A326" s="274"/>
      <c r="B326" s="7">
        <v>2010</v>
      </c>
      <c r="C326" s="130">
        <v>148.19999999999999</v>
      </c>
      <c r="D326" s="86">
        <v>1.4373716632443578</v>
      </c>
      <c r="E326" s="146"/>
    </row>
    <row r="327" spans="1:5" s="69" customFormat="1" ht="18" customHeight="1">
      <c r="A327" s="274"/>
      <c r="B327" s="7">
        <v>2011</v>
      </c>
      <c r="C327" s="130">
        <v>160.30000000000001</v>
      </c>
      <c r="D327" s="86">
        <v>8.1999999999999993</v>
      </c>
      <c r="E327" s="146"/>
    </row>
    <row r="328" spans="1:5" s="69" customFormat="1" ht="18" customHeight="1">
      <c r="A328" s="274"/>
      <c r="B328" s="15">
        <v>2012</v>
      </c>
      <c r="C328" s="130">
        <v>153.96260000000001</v>
      </c>
      <c r="D328" s="86">
        <v>-3.9534622582657533</v>
      </c>
      <c r="E328" s="146"/>
    </row>
    <row r="329" spans="1:5" s="69" customFormat="1" ht="18" customHeight="1">
      <c r="A329" s="274"/>
      <c r="B329" s="15">
        <v>2013</v>
      </c>
      <c r="C329" s="130">
        <v>135.1859</v>
      </c>
      <c r="D329" s="86">
        <v>-12.195624132094421</v>
      </c>
      <c r="E329" s="146"/>
    </row>
    <row r="330" spans="1:5" s="69" customFormat="1" ht="18" customHeight="1">
      <c r="A330" s="274"/>
      <c r="B330" s="15">
        <v>2014</v>
      </c>
      <c r="C330" s="130">
        <v>138.321302</v>
      </c>
      <c r="D330" s="86">
        <v>2.3193262019189866</v>
      </c>
      <c r="E330" s="146"/>
    </row>
    <row r="331" spans="1:5" s="69" customFormat="1" ht="18" customHeight="1">
      <c r="A331" s="274"/>
      <c r="B331" s="15">
        <v>2015</v>
      </c>
      <c r="C331" s="130">
        <v>144.17766</v>
      </c>
      <c r="D331" s="86">
        <v>4.2338800425692931</v>
      </c>
      <c r="E331" s="146"/>
    </row>
    <row r="332" spans="1:5" s="69" customFormat="1" ht="18" customHeight="1">
      <c r="A332" s="274"/>
      <c r="B332" s="15">
        <v>2016</v>
      </c>
      <c r="C332" s="130">
        <v>155.308706</v>
      </c>
      <c r="D332" s="86">
        <v>7.7203680514720503</v>
      </c>
      <c r="E332" s="146"/>
    </row>
    <row r="333" spans="1:5" s="69" customFormat="1" ht="18" customHeight="1">
      <c r="A333" s="274"/>
      <c r="B333" s="15">
        <v>2017</v>
      </c>
      <c r="C333" s="130">
        <v>164.409774</v>
      </c>
      <c r="D333" s="86">
        <f>(C333-C332)/C332*100</f>
        <v>5.8599857241744058</v>
      </c>
      <c r="E333" s="146"/>
    </row>
    <row r="334" spans="1:5" s="69" customFormat="1" ht="18" customHeight="1">
      <c r="A334" s="196"/>
      <c r="B334" s="15">
        <v>2018</v>
      </c>
      <c r="C334" s="130">
        <v>177.56330299999999</v>
      </c>
      <c r="D334" s="86">
        <f>(C334-C333)/C333*100</f>
        <v>8.0004544012085255</v>
      </c>
      <c r="E334" s="146"/>
    </row>
    <row r="335" spans="1:5" s="69" customFormat="1" ht="18" customHeight="1">
      <c r="A335" s="218"/>
      <c r="B335" s="15">
        <v>2019</v>
      </c>
      <c r="C335" s="130">
        <v>181.87885299999999</v>
      </c>
      <c r="D335" s="86">
        <f>(C335-C334)/C334*100</f>
        <v>2.430428994666765</v>
      </c>
      <c r="E335" s="146"/>
    </row>
    <row r="336" spans="1:5" s="69" customFormat="1" ht="18" customHeight="1">
      <c r="A336" s="236"/>
      <c r="B336" s="15">
        <v>2020</v>
      </c>
      <c r="C336" s="130">
        <v>144.05533600000001</v>
      </c>
      <c r="D336" s="86">
        <f>(C336-C335)/C335*100</f>
        <v>-20.795994903266728</v>
      </c>
      <c r="E336" s="146"/>
    </row>
    <row r="337" spans="1:5" s="69" customFormat="1" ht="18" customHeight="1">
      <c r="A337" s="273" t="s">
        <v>56</v>
      </c>
      <c r="B337" s="15">
        <v>2006</v>
      </c>
      <c r="C337" s="222">
        <v>0.1</v>
      </c>
      <c r="D337" s="85" t="s">
        <v>124</v>
      </c>
      <c r="E337" s="146"/>
    </row>
    <row r="338" spans="1:5" s="69" customFormat="1" ht="18" customHeight="1">
      <c r="A338" s="274"/>
      <c r="B338" s="7">
        <v>2007</v>
      </c>
      <c r="C338" s="222">
        <v>0.2</v>
      </c>
      <c r="D338" s="86">
        <v>100</v>
      </c>
      <c r="E338" s="146"/>
    </row>
    <row r="339" spans="1:5" s="69" customFormat="1" ht="18" customHeight="1">
      <c r="A339" s="274"/>
      <c r="B339" s="7">
        <v>2008</v>
      </c>
      <c r="C339" s="222">
        <v>0.2</v>
      </c>
      <c r="D339" s="86">
        <v>0</v>
      </c>
      <c r="E339" s="146"/>
    </row>
    <row r="340" spans="1:5" s="69" customFormat="1" ht="18" customHeight="1">
      <c r="A340" s="274"/>
      <c r="B340" s="7">
        <v>2009</v>
      </c>
      <c r="C340" s="222">
        <v>0.1</v>
      </c>
      <c r="D340" s="86">
        <v>-50</v>
      </c>
      <c r="E340" s="146"/>
    </row>
    <row r="341" spans="1:5" s="69" customFormat="1" ht="18" customHeight="1">
      <c r="A341" s="274"/>
      <c r="B341" s="7">
        <v>2010</v>
      </c>
      <c r="C341" s="222">
        <v>0.1</v>
      </c>
      <c r="D341" s="86">
        <v>0</v>
      </c>
      <c r="E341" s="146"/>
    </row>
    <row r="342" spans="1:5" s="69" customFormat="1" ht="18" customHeight="1">
      <c r="A342" s="274"/>
      <c r="B342" s="7">
        <v>2011</v>
      </c>
      <c r="C342" s="222">
        <v>0.1</v>
      </c>
      <c r="D342" s="86">
        <v>0</v>
      </c>
      <c r="E342" s="146"/>
    </row>
    <row r="343" spans="1:5" s="69" customFormat="1" ht="18" customHeight="1">
      <c r="A343" s="274"/>
      <c r="B343" s="15">
        <v>2012</v>
      </c>
      <c r="C343" s="222">
        <v>0.1</v>
      </c>
      <c r="D343" s="86">
        <v>0</v>
      </c>
      <c r="E343" s="146"/>
    </row>
    <row r="344" spans="1:5" s="69" customFormat="1" ht="18" customHeight="1">
      <c r="A344" s="274"/>
      <c r="B344" s="15">
        <v>2013</v>
      </c>
      <c r="C344" s="223">
        <v>0.1</v>
      </c>
      <c r="D344" s="86">
        <v>0</v>
      </c>
      <c r="E344" s="146"/>
    </row>
    <row r="345" spans="1:5" s="69" customFormat="1" ht="18" customHeight="1">
      <c r="A345" s="274"/>
      <c r="B345" s="15">
        <v>2014</v>
      </c>
      <c r="C345" s="223">
        <v>6.8848000000000006E-2</v>
      </c>
      <c r="D345" s="86">
        <v>-31.151999999999997</v>
      </c>
      <c r="E345" s="146"/>
    </row>
    <row r="346" spans="1:5" s="69" customFormat="1" ht="18" customHeight="1">
      <c r="A346" s="274"/>
      <c r="B346" s="15">
        <v>2015</v>
      </c>
      <c r="C346" s="223">
        <v>3.5040000000000002E-2</v>
      </c>
      <c r="D346" s="86">
        <v>-49.105275389263312</v>
      </c>
      <c r="E346" s="146"/>
    </row>
    <row r="347" spans="1:5" s="69" customFormat="1" ht="18" customHeight="1">
      <c r="A347" s="274"/>
      <c r="B347" s="15">
        <v>2016</v>
      </c>
      <c r="C347" s="223">
        <v>4.2237999999999998E-2</v>
      </c>
      <c r="D347" s="86">
        <v>20.542237442922364</v>
      </c>
      <c r="E347" s="146"/>
    </row>
    <row r="348" spans="1:5" s="69" customFormat="1" ht="18" customHeight="1">
      <c r="A348" s="274"/>
      <c r="B348" s="15">
        <v>2017</v>
      </c>
      <c r="C348" s="223">
        <v>2.9427999999999999E-2</v>
      </c>
      <c r="D348" s="86">
        <f>(C348-C347)/C347*100</f>
        <v>-30.328140536957239</v>
      </c>
      <c r="E348" s="146"/>
    </row>
    <row r="349" spans="1:5" s="69" customFormat="1" ht="18" customHeight="1">
      <c r="A349" s="196"/>
      <c r="B349" s="15">
        <v>2018</v>
      </c>
      <c r="C349" s="223">
        <v>2.1610000000000001E-2</v>
      </c>
      <c r="D349" s="86">
        <f>(C349-C348)/C348*100</f>
        <v>-26.566535272529556</v>
      </c>
      <c r="E349" s="146"/>
    </row>
    <row r="350" spans="1:5" s="69" customFormat="1" ht="18" customHeight="1">
      <c r="A350" s="218"/>
      <c r="B350" s="15">
        <v>2019</v>
      </c>
      <c r="C350" s="223">
        <v>2.9166000000000001E-2</v>
      </c>
      <c r="D350" s="86">
        <f>(C350-C349)/C349*100</f>
        <v>34.965293845441927</v>
      </c>
      <c r="E350" s="146"/>
    </row>
    <row r="351" spans="1:5" s="69" customFormat="1" ht="18" customHeight="1">
      <c r="A351" s="236"/>
      <c r="B351" s="15">
        <v>2020</v>
      </c>
      <c r="C351" s="223">
        <v>3.0068000000000001E-2</v>
      </c>
      <c r="D351" s="86">
        <f>(C351-C350)/C350*100</f>
        <v>3.092642117534115</v>
      </c>
      <c r="E351" s="146"/>
    </row>
    <row r="352" spans="1:5" s="69" customFormat="1" ht="18" customHeight="1">
      <c r="A352" s="300" t="s">
        <v>57</v>
      </c>
      <c r="B352" s="148">
        <v>2006</v>
      </c>
      <c r="C352" s="149">
        <v>8.5</v>
      </c>
      <c r="D352" s="150" t="s">
        <v>124</v>
      </c>
      <c r="E352" s="146"/>
    </row>
    <row r="353" spans="1:5" s="69" customFormat="1" ht="18" customHeight="1">
      <c r="A353" s="301"/>
      <c r="B353" s="151">
        <v>2007</v>
      </c>
      <c r="C353" s="149">
        <v>9.3000000000000007</v>
      </c>
      <c r="D353" s="115">
        <v>9.4117647058823639</v>
      </c>
      <c r="E353" s="146"/>
    </row>
    <row r="354" spans="1:5" s="69" customFormat="1" ht="18" customHeight="1">
      <c r="A354" s="301"/>
      <c r="B354" s="151">
        <v>2008</v>
      </c>
      <c r="C354" s="149">
        <v>0</v>
      </c>
      <c r="D354" s="115">
        <v>-100</v>
      </c>
      <c r="E354" s="146"/>
    </row>
    <row r="355" spans="1:5" s="69" customFormat="1" ht="18" customHeight="1">
      <c r="A355" s="301"/>
      <c r="B355" s="151">
        <v>2009</v>
      </c>
      <c r="C355" s="149">
        <v>0</v>
      </c>
      <c r="D355" s="150" t="s">
        <v>124</v>
      </c>
      <c r="E355" s="146"/>
    </row>
    <row r="356" spans="1:5" s="69" customFormat="1" ht="18" customHeight="1">
      <c r="A356" s="301"/>
      <c r="B356" s="151">
        <v>2010</v>
      </c>
      <c r="C356" s="149">
        <v>0</v>
      </c>
      <c r="D356" s="150" t="s">
        <v>124</v>
      </c>
      <c r="E356" s="146"/>
    </row>
    <row r="357" spans="1:5" s="69" customFormat="1" ht="18" customHeight="1">
      <c r="A357" s="301"/>
      <c r="B357" s="151">
        <v>2011</v>
      </c>
      <c r="C357" s="149">
        <v>0</v>
      </c>
      <c r="D357" s="150" t="s">
        <v>124</v>
      </c>
      <c r="E357" s="146"/>
    </row>
    <row r="358" spans="1:5" s="69" customFormat="1" ht="18" customHeight="1">
      <c r="A358" s="301"/>
      <c r="B358" s="148">
        <v>2012</v>
      </c>
      <c r="C358" s="149">
        <v>0</v>
      </c>
      <c r="D358" s="150" t="s">
        <v>124</v>
      </c>
      <c r="E358" s="146"/>
    </row>
    <row r="359" spans="1:5" s="69" customFormat="1" ht="18" customHeight="1">
      <c r="A359" s="301"/>
      <c r="B359" s="148">
        <v>2013</v>
      </c>
      <c r="C359" s="149">
        <v>0</v>
      </c>
      <c r="D359" s="150" t="s">
        <v>124</v>
      </c>
      <c r="E359" s="146"/>
    </row>
    <row r="360" spans="1:5" s="69" customFormat="1" ht="18" customHeight="1">
      <c r="A360" s="301"/>
      <c r="B360" s="148">
        <v>2014</v>
      </c>
      <c r="C360" s="149">
        <v>6.2960000000000004E-3</v>
      </c>
      <c r="D360" s="150" t="s">
        <v>124</v>
      </c>
      <c r="E360" s="146"/>
    </row>
    <row r="361" spans="1:5" s="69" customFormat="1" ht="18" customHeight="1">
      <c r="A361" s="301"/>
      <c r="B361" s="148">
        <v>2015</v>
      </c>
      <c r="C361" s="149">
        <v>0</v>
      </c>
      <c r="D361" s="150" t="s">
        <v>124</v>
      </c>
      <c r="E361" s="146"/>
    </row>
    <row r="362" spans="1:5" s="69" customFormat="1" ht="18" customHeight="1">
      <c r="A362" s="301"/>
      <c r="B362" s="148">
        <v>2016</v>
      </c>
      <c r="C362" s="149">
        <v>0</v>
      </c>
      <c r="D362" s="150" t="s">
        <v>124</v>
      </c>
      <c r="E362" s="146"/>
    </row>
    <row r="363" spans="1:5" s="69" customFormat="1" ht="18" customHeight="1">
      <c r="A363" s="301"/>
      <c r="B363" s="15">
        <v>2017</v>
      </c>
      <c r="C363" s="149">
        <v>0</v>
      </c>
      <c r="D363" s="150" t="s">
        <v>124</v>
      </c>
      <c r="E363" s="146"/>
    </row>
    <row r="364" spans="1:5" s="69" customFormat="1" ht="18" customHeight="1">
      <c r="A364" s="197"/>
      <c r="B364" s="148">
        <v>2018</v>
      </c>
      <c r="C364" s="149">
        <v>8.5349999999999992E-3</v>
      </c>
      <c r="D364" s="150" t="s">
        <v>124</v>
      </c>
      <c r="E364" s="146"/>
    </row>
    <row r="365" spans="1:5" s="69" customFormat="1" ht="18" customHeight="1">
      <c r="A365" s="219"/>
      <c r="B365" s="15">
        <v>2019</v>
      </c>
      <c r="C365" s="149">
        <v>7.1399999999999996E-3</v>
      </c>
      <c r="D365" s="224">
        <f>(C365-C364)/C364*100</f>
        <v>-16.344463971880486</v>
      </c>
      <c r="E365" s="146"/>
    </row>
    <row r="366" spans="1:5" s="69" customFormat="1" ht="18" customHeight="1">
      <c r="A366" s="237"/>
      <c r="B366" s="15">
        <v>2020</v>
      </c>
      <c r="C366" s="149">
        <v>6.3850000000000001E-3</v>
      </c>
      <c r="D366" s="224">
        <f>(C366-C365)/C365*100</f>
        <v>-10.574229691876745</v>
      </c>
      <c r="E366" s="146"/>
    </row>
    <row r="367" spans="1:5" s="69" customFormat="1" ht="18" customHeight="1">
      <c r="A367" s="273" t="s">
        <v>129</v>
      </c>
      <c r="B367" s="15">
        <v>2006</v>
      </c>
      <c r="C367" s="131">
        <v>293</v>
      </c>
      <c r="D367" s="85" t="s">
        <v>124</v>
      </c>
      <c r="E367" s="146"/>
    </row>
    <row r="368" spans="1:5" s="69" customFormat="1" ht="18" customHeight="1">
      <c r="A368" s="274"/>
      <c r="B368" s="7">
        <v>2007</v>
      </c>
      <c r="C368" s="131">
        <v>336.7</v>
      </c>
      <c r="D368" s="86">
        <v>14.914675767918094</v>
      </c>
      <c r="E368" s="146"/>
    </row>
    <row r="369" spans="1:5" s="69" customFormat="1" ht="18" customHeight="1">
      <c r="A369" s="274"/>
      <c r="B369" s="7">
        <v>2008</v>
      </c>
      <c r="C369" s="131">
        <v>356.3</v>
      </c>
      <c r="D369" s="86">
        <v>5.8212058212058215</v>
      </c>
      <c r="E369" s="146"/>
    </row>
    <row r="370" spans="1:5" s="69" customFormat="1" ht="18" customHeight="1">
      <c r="A370" s="274"/>
      <c r="B370" s="7">
        <v>2009</v>
      </c>
      <c r="C370" s="131">
        <v>329.8</v>
      </c>
      <c r="D370" s="86">
        <v>-7.4375526241931</v>
      </c>
      <c r="E370" s="146"/>
    </row>
    <row r="371" spans="1:5" s="69" customFormat="1" ht="18" customHeight="1">
      <c r="A371" s="274"/>
      <c r="B371" s="7">
        <v>2010</v>
      </c>
      <c r="C371" s="131">
        <v>318.2</v>
      </c>
      <c r="D371" s="86">
        <v>-3.5172832019405798</v>
      </c>
      <c r="E371" s="146"/>
    </row>
    <row r="372" spans="1:5" s="69" customFormat="1" ht="18" customHeight="1">
      <c r="A372" s="274"/>
      <c r="B372" s="7">
        <v>2011</v>
      </c>
      <c r="C372" s="131">
        <v>317.2</v>
      </c>
      <c r="D372" s="86">
        <v>-0.3</v>
      </c>
      <c r="E372" s="146"/>
    </row>
    <row r="373" spans="1:5" s="69" customFormat="1" ht="18" customHeight="1">
      <c r="A373" s="274"/>
      <c r="B373" s="15">
        <v>2012</v>
      </c>
      <c r="C373" s="131">
        <v>287.82190000000003</v>
      </c>
      <c r="D373" s="86">
        <v>-9.2616960907944392</v>
      </c>
      <c r="E373" s="146"/>
    </row>
    <row r="374" spans="1:5" s="69" customFormat="1" ht="18" customHeight="1">
      <c r="A374" s="274"/>
      <c r="B374" s="15">
        <v>2013</v>
      </c>
      <c r="C374" s="131">
        <v>271.18060000000003</v>
      </c>
      <c r="D374" s="86">
        <v>-5.7818046507232417</v>
      </c>
      <c r="E374" s="146"/>
    </row>
    <row r="375" spans="1:5" s="69" customFormat="1" ht="18" customHeight="1">
      <c r="A375" s="274"/>
      <c r="B375" s="15">
        <v>2014</v>
      </c>
      <c r="C375" s="131">
        <v>267.84576099999998</v>
      </c>
      <c r="D375" s="86">
        <v>-1.2297483669554699</v>
      </c>
      <c r="E375" s="146"/>
    </row>
    <row r="376" spans="1:5" s="69" customFormat="1" ht="18" customHeight="1">
      <c r="A376" s="274"/>
      <c r="B376" s="15">
        <v>2015</v>
      </c>
      <c r="C376" s="131">
        <v>278.97597300000001</v>
      </c>
      <c r="D376" s="86">
        <v>4.1554557213993126</v>
      </c>
      <c r="E376" s="146"/>
    </row>
    <row r="377" spans="1:5" s="69" customFormat="1" ht="18" customHeight="1">
      <c r="A377" s="274"/>
      <c r="B377" s="15">
        <v>2016</v>
      </c>
      <c r="C377" s="131">
        <v>285.74584299999998</v>
      </c>
      <c r="D377" s="86">
        <v>2.4266856845051561</v>
      </c>
      <c r="E377" s="146"/>
    </row>
    <row r="378" spans="1:5" s="69" customFormat="1" ht="18" customHeight="1">
      <c r="A378" s="274"/>
      <c r="B378" s="15">
        <v>2017</v>
      </c>
      <c r="C378" s="131">
        <v>307.08537200000001</v>
      </c>
      <c r="D378" s="86">
        <f>(C378-C377)/C377*100</f>
        <v>7.4680103045278692</v>
      </c>
      <c r="E378" s="146"/>
    </row>
    <row r="379" spans="1:5" s="69" customFormat="1" ht="18" customHeight="1">
      <c r="A379" s="196"/>
      <c r="B379" s="15">
        <v>2018</v>
      </c>
      <c r="C379" s="131">
        <v>319.15717599999999</v>
      </c>
      <c r="D379" s="86">
        <f t="shared" ref="D379:D381" si="18">(C379-C378)/C378*100</f>
        <v>3.9310905372594518</v>
      </c>
      <c r="E379" s="146"/>
    </row>
    <row r="380" spans="1:5" s="69" customFormat="1" ht="18" customHeight="1">
      <c r="A380" s="218"/>
      <c r="B380" s="15">
        <v>2019</v>
      </c>
      <c r="C380" s="131">
        <v>327.92352099999999</v>
      </c>
      <c r="D380" s="86">
        <f t="shared" si="18"/>
        <v>2.746717184889492</v>
      </c>
      <c r="E380" s="146"/>
    </row>
    <row r="381" spans="1:5" s="69" customFormat="1" ht="18" customHeight="1">
      <c r="A381" s="236"/>
      <c r="B381" s="15">
        <v>2020</v>
      </c>
      <c r="C381" s="131">
        <v>308.631237</v>
      </c>
      <c r="D381" s="86">
        <f t="shared" si="18"/>
        <v>-5.8831656665457661</v>
      </c>
      <c r="E381" s="146"/>
    </row>
    <row r="382" spans="1:5" s="69" customFormat="1" ht="18" customHeight="1">
      <c r="A382" s="275" t="s">
        <v>33</v>
      </c>
      <c r="B382" s="94">
        <v>2006</v>
      </c>
      <c r="C382" s="132">
        <v>14350.999999999998</v>
      </c>
      <c r="D382" s="96" t="s">
        <v>124</v>
      </c>
      <c r="E382" s="146"/>
    </row>
    <row r="383" spans="1:5" s="69" customFormat="1" ht="18" customHeight="1">
      <c r="A383" s="276"/>
      <c r="B383" s="94">
        <v>2007</v>
      </c>
      <c r="C383" s="132">
        <v>15555.6</v>
      </c>
      <c r="D383" s="95">
        <v>8.3938401505121654</v>
      </c>
      <c r="E383" s="146"/>
    </row>
    <row r="384" spans="1:5" s="69" customFormat="1" ht="18" customHeight="1">
      <c r="A384" s="276"/>
      <c r="B384" s="94">
        <v>2008</v>
      </c>
      <c r="C384" s="132">
        <v>16303.3</v>
      </c>
      <c r="D384" s="95">
        <v>4.8066291239167835</v>
      </c>
      <c r="E384" s="146"/>
    </row>
    <row r="385" spans="1:5" s="69" customFormat="1" ht="18" customHeight="1">
      <c r="A385" s="276"/>
      <c r="B385" s="94">
        <v>2009</v>
      </c>
      <c r="C385" s="132">
        <v>15507.7</v>
      </c>
      <c r="D385" s="95">
        <v>-4.8799936209233614</v>
      </c>
      <c r="E385" s="146"/>
    </row>
    <row r="386" spans="1:5" s="69" customFormat="1" ht="18" customHeight="1">
      <c r="A386" s="276"/>
      <c r="B386" s="94">
        <v>2010</v>
      </c>
      <c r="C386" s="132">
        <v>16593.5</v>
      </c>
      <c r="D386" s="95">
        <v>7.0016830348794468</v>
      </c>
      <c r="E386" s="146"/>
    </row>
    <row r="387" spans="1:5" s="69" customFormat="1" ht="18" customHeight="1">
      <c r="A387" s="276"/>
      <c r="B387" s="94">
        <v>2011</v>
      </c>
      <c r="C387" s="132">
        <v>17499.846799999999</v>
      </c>
      <c r="D387" s="95">
        <v>5.5</v>
      </c>
      <c r="E387" s="146"/>
    </row>
    <row r="388" spans="1:5" s="69" customFormat="1" ht="18" customHeight="1">
      <c r="A388" s="276"/>
      <c r="B388" s="94">
        <v>2012</v>
      </c>
      <c r="C388" s="132">
        <v>17328.36</v>
      </c>
      <c r="D388" s="95">
        <v>-0.97993315004334081</v>
      </c>
      <c r="E388" s="146"/>
    </row>
    <row r="389" spans="1:5" s="69" customFormat="1" ht="18" customHeight="1">
      <c r="A389" s="276"/>
      <c r="B389" s="94">
        <v>2013</v>
      </c>
      <c r="C389" s="132">
        <v>17471.759999999998</v>
      </c>
      <c r="D389" s="95">
        <v>0.82754513410384956</v>
      </c>
      <c r="E389" s="146"/>
    </row>
    <row r="390" spans="1:5" s="69" customFormat="1" ht="18" customHeight="1">
      <c r="A390" s="276"/>
      <c r="B390" s="94">
        <v>2014</v>
      </c>
      <c r="C390" s="132">
        <v>17931.687535000001</v>
      </c>
      <c r="D390" s="95">
        <v>2.6324053672898629</v>
      </c>
      <c r="E390" s="146"/>
    </row>
    <row r="391" spans="1:5" s="69" customFormat="1" ht="18" customHeight="1">
      <c r="A391" s="276"/>
      <c r="B391" s="94">
        <v>2015</v>
      </c>
      <c r="C391" s="132">
        <v>18494.380473000001</v>
      </c>
      <c r="D391" s="95">
        <v>3.1379809451938461</v>
      </c>
      <c r="E391" s="146"/>
    </row>
    <row r="392" spans="1:5" s="69" customFormat="1" ht="18" customHeight="1">
      <c r="A392" s="276"/>
      <c r="B392" s="94">
        <v>2016</v>
      </c>
      <c r="C392" s="132">
        <v>19228.790166999999</v>
      </c>
      <c r="D392" s="95">
        <v>3.9709883500675511</v>
      </c>
      <c r="E392" s="146"/>
    </row>
    <row r="393" spans="1:5" s="69" customFormat="1" ht="18" customHeight="1">
      <c r="A393" s="276"/>
      <c r="B393" s="94">
        <v>2017</v>
      </c>
      <c r="C393" s="132">
        <v>20698.098065999999</v>
      </c>
      <c r="D393" s="95">
        <f>(C393-C392)/C392*100</f>
        <v>7.6411874394551953</v>
      </c>
      <c r="E393" s="146"/>
    </row>
    <row r="394" spans="1:5" s="69" customFormat="1" ht="18" customHeight="1">
      <c r="A394" s="204"/>
      <c r="B394" s="94">
        <v>2018</v>
      </c>
      <c r="C394" s="132">
        <v>22579.103402000001</v>
      </c>
      <c r="D394" s="95">
        <f t="shared" ref="D394:D396" si="19">(C394-C393)/C393*100</f>
        <v>9.0878172960725312</v>
      </c>
      <c r="E394" s="146"/>
    </row>
    <row r="395" spans="1:5" s="69" customFormat="1" ht="18" customHeight="1">
      <c r="A395" s="204"/>
      <c r="B395" s="94">
        <v>2019</v>
      </c>
      <c r="C395" s="132">
        <v>23939.183743000001</v>
      </c>
      <c r="D395" s="95">
        <f t="shared" si="19"/>
        <v>6.0236242191952059</v>
      </c>
      <c r="E395" s="146"/>
    </row>
    <row r="396" spans="1:5" s="69" customFormat="1" ht="18" customHeight="1">
      <c r="A396" s="204"/>
      <c r="B396" s="94">
        <v>2020</v>
      </c>
      <c r="C396" s="132">
        <v>21744.561003999999</v>
      </c>
      <c r="D396" s="95">
        <f t="shared" si="19"/>
        <v>-9.1674919352324462</v>
      </c>
      <c r="E396" s="146"/>
    </row>
    <row r="397" spans="1:5">
      <c r="A397" s="81" t="s">
        <v>201</v>
      </c>
      <c r="E397" s="146"/>
    </row>
    <row r="398" spans="1:5">
      <c r="A398" s="81" t="s">
        <v>200</v>
      </c>
    </row>
    <row r="399" spans="1:5">
      <c r="A399" s="5"/>
    </row>
    <row r="400" spans="1:5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5"/>
    </row>
    <row r="409" spans="1:1">
      <c r="A409" s="5"/>
    </row>
    <row r="410" spans="1:1">
      <c r="A410" s="5"/>
    </row>
    <row r="411" spans="1:1">
      <c r="A411" s="5"/>
    </row>
    <row r="412" spans="1:1">
      <c r="A412" s="5"/>
    </row>
    <row r="413" spans="1:1">
      <c r="A413" s="5"/>
    </row>
    <row r="414" spans="1:1">
      <c r="A414" s="5"/>
    </row>
    <row r="415" spans="1:1">
      <c r="A415" s="5"/>
    </row>
    <row r="416" spans="1:1">
      <c r="A416" s="5"/>
    </row>
    <row r="417" spans="1:1">
      <c r="A417" s="5"/>
    </row>
    <row r="418" spans="1:1">
      <c r="A418" s="5"/>
    </row>
    <row r="419" spans="1:1">
      <c r="A419" s="5"/>
    </row>
    <row r="420" spans="1:1">
      <c r="A420" s="5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5"/>
    </row>
    <row r="426" spans="1:1">
      <c r="A426" s="5"/>
    </row>
    <row r="427" spans="1:1">
      <c r="A427" s="5"/>
    </row>
    <row r="428" spans="1:1">
      <c r="A428" s="5"/>
    </row>
    <row r="429" spans="1:1">
      <c r="A429" s="5"/>
    </row>
    <row r="430" spans="1:1">
      <c r="A430" s="5"/>
    </row>
  </sheetData>
  <mergeCells count="29">
    <mergeCell ref="A37:A48"/>
    <mergeCell ref="C5:D5"/>
    <mergeCell ref="A5:A6"/>
    <mergeCell ref="B5:B6"/>
    <mergeCell ref="A7:A18"/>
    <mergeCell ref="A22:A33"/>
    <mergeCell ref="A52:A63"/>
    <mergeCell ref="A67:A78"/>
    <mergeCell ref="A82:A93"/>
    <mergeCell ref="A97:A108"/>
    <mergeCell ref="A112:A123"/>
    <mergeCell ref="A127:A138"/>
    <mergeCell ref="A142:A153"/>
    <mergeCell ref="A157:A168"/>
    <mergeCell ref="A172:A183"/>
    <mergeCell ref="A187:A198"/>
    <mergeCell ref="A202:A213"/>
    <mergeCell ref="A217:A228"/>
    <mergeCell ref="A232:A243"/>
    <mergeCell ref="A247:A258"/>
    <mergeCell ref="A262:A273"/>
    <mergeCell ref="A352:A363"/>
    <mergeCell ref="A367:A378"/>
    <mergeCell ref="A382:A393"/>
    <mergeCell ref="A277:A288"/>
    <mergeCell ref="A292:A303"/>
    <mergeCell ref="A307:A318"/>
    <mergeCell ref="A322:A333"/>
    <mergeCell ref="A337:A348"/>
  </mergeCells>
  <phoneticPr fontId="3" type="noConversion"/>
  <printOptions horizontalCentered="1"/>
  <pageMargins left="0.39370078740157483" right="0.39370078740157483" top="0.78740157480314965" bottom="0.39370078740157483" header="0.78740157480314965" footer="0"/>
  <pageSetup paperSize="9" fitToHeight="0" orientation="portrait" horizontalDpi="1200" verticalDpi="1200" r:id="rId1"/>
  <headerFooter alignWithMargins="0">
    <oddHeader>&amp;RPágina &amp;P de &amp;N</oddHeader>
  </headerFooter>
  <rowBreaks count="3" manualBreakCount="3">
    <brk id="111" max="3" man="1"/>
    <brk id="216" max="3" man="1"/>
    <brk id="321" max="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294"/>
  <sheetViews>
    <sheetView showGridLines="0" workbookViewId="0">
      <pane xSplit="4" ySplit="6" topLeftCell="E282" activePane="bottomRight" state="frozen"/>
      <selection activeCell="B22" sqref="B22"/>
      <selection pane="topRight" activeCell="B22" sqref="B22"/>
      <selection pane="bottomLeft" activeCell="B22" sqref="B22"/>
      <selection pane="bottomRight" activeCell="A293" sqref="A293:A294"/>
    </sheetView>
  </sheetViews>
  <sheetFormatPr defaultRowHeight="12.75"/>
  <cols>
    <col min="1" max="1" width="15.7109375" style="1" customWidth="1"/>
    <col min="2" max="2" width="9.28515625" style="1" customWidth="1"/>
    <col min="3" max="3" width="4" style="1" customWidth="1"/>
    <col min="4" max="4" width="9.5703125" style="1" customWidth="1"/>
    <col min="5" max="6" width="21.5703125" style="1" customWidth="1"/>
    <col min="7" max="16384" width="9.140625" style="1"/>
  </cols>
  <sheetData>
    <row r="1" spans="1:6" s="64" customFormat="1">
      <c r="A1" s="63" t="s">
        <v>4</v>
      </c>
    </row>
    <row r="2" spans="1:6" s="64" customFormat="1"/>
    <row r="3" spans="1:6" s="64" customFormat="1">
      <c r="A3" s="65" t="s">
        <v>114</v>
      </c>
    </row>
    <row r="4" spans="1:6">
      <c r="E4" s="4"/>
      <c r="F4" s="4"/>
    </row>
    <row r="5" spans="1:6" s="3" customFormat="1" ht="18.75" customHeight="1">
      <c r="A5" s="262" t="s">
        <v>0</v>
      </c>
      <c r="B5" s="262" t="s">
        <v>81</v>
      </c>
      <c r="C5" s="262"/>
      <c r="D5" s="262"/>
      <c r="E5" s="295" t="s">
        <v>79</v>
      </c>
      <c r="F5" s="295"/>
    </row>
    <row r="6" spans="1:6" s="3" customFormat="1" ht="30" customHeight="1">
      <c r="A6" s="262"/>
      <c r="B6" s="262"/>
      <c r="C6" s="262"/>
      <c r="D6" s="262"/>
      <c r="E6" s="92" t="s">
        <v>158</v>
      </c>
      <c r="F6" s="93" t="s">
        <v>3</v>
      </c>
    </row>
    <row r="7" spans="1:6" s="81" customFormat="1" ht="18" customHeight="1">
      <c r="A7" s="292">
        <v>2006</v>
      </c>
      <c r="B7" s="256" t="s">
        <v>33</v>
      </c>
      <c r="C7" s="257"/>
      <c r="D7" s="258"/>
      <c r="E7" s="139">
        <v>14350973</v>
      </c>
      <c r="F7" s="87" t="s">
        <v>124</v>
      </c>
    </row>
    <row r="8" spans="1:6" s="81" customFormat="1" ht="18" customHeight="1">
      <c r="A8" s="293"/>
      <c r="B8" s="13" t="s">
        <v>82</v>
      </c>
      <c r="C8" s="12" t="s">
        <v>83</v>
      </c>
      <c r="D8" s="14">
        <v>5000000</v>
      </c>
      <c r="E8" s="139">
        <v>2126111</v>
      </c>
      <c r="F8" s="87" t="s">
        <v>124</v>
      </c>
    </row>
    <row r="9" spans="1:6" s="81" customFormat="1" ht="18" customHeight="1">
      <c r="A9" s="293"/>
      <c r="B9" s="13">
        <f t="shared" ref="B9:B24" si="0">+D10</f>
        <v>2500000</v>
      </c>
      <c r="C9" s="12" t="s">
        <v>84</v>
      </c>
      <c r="D9" s="14">
        <f>+D8</f>
        <v>5000000</v>
      </c>
      <c r="E9" s="139">
        <v>807410</v>
      </c>
      <c r="F9" s="87" t="s">
        <v>124</v>
      </c>
    </row>
    <row r="10" spans="1:6" s="81" customFormat="1" ht="18" customHeight="1">
      <c r="A10" s="293"/>
      <c r="B10" s="13">
        <f t="shared" si="0"/>
        <v>1250000</v>
      </c>
      <c r="C10" s="12" t="s">
        <v>84</v>
      </c>
      <c r="D10" s="14">
        <v>2500000</v>
      </c>
      <c r="E10" s="139">
        <v>796718</v>
      </c>
      <c r="F10" s="87" t="s">
        <v>124</v>
      </c>
    </row>
    <row r="11" spans="1:6" s="81" customFormat="1" ht="18" customHeight="1">
      <c r="A11" s="293"/>
      <c r="B11" s="13">
        <f t="shared" si="0"/>
        <v>500000</v>
      </c>
      <c r="C11" s="12" t="s">
        <v>84</v>
      </c>
      <c r="D11" s="14">
        <v>1250000</v>
      </c>
      <c r="E11" s="139">
        <v>1403949</v>
      </c>
      <c r="F11" s="87" t="s">
        <v>124</v>
      </c>
    </row>
    <row r="12" spans="1:6" s="81" customFormat="1" ht="18" customHeight="1">
      <c r="A12" s="293"/>
      <c r="B12" s="13">
        <f t="shared" si="0"/>
        <v>250000</v>
      </c>
      <c r="C12" s="12" t="s">
        <v>84</v>
      </c>
      <c r="D12" s="14">
        <v>500000</v>
      </c>
      <c r="E12" s="139">
        <v>1101324</v>
      </c>
      <c r="F12" s="87" t="s">
        <v>124</v>
      </c>
    </row>
    <row r="13" spans="1:6" s="81" customFormat="1" ht="18" customHeight="1">
      <c r="A13" s="293"/>
      <c r="B13" s="13">
        <f t="shared" si="0"/>
        <v>50000</v>
      </c>
      <c r="C13" s="12" t="s">
        <v>84</v>
      </c>
      <c r="D13" s="14">
        <v>250000</v>
      </c>
      <c r="E13" s="139">
        <v>2589190</v>
      </c>
      <c r="F13" s="87" t="s">
        <v>124</v>
      </c>
    </row>
    <row r="14" spans="1:6" s="81" customFormat="1" ht="18" customHeight="1">
      <c r="A14" s="293"/>
      <c r="B14" s="13">
        <f t="shared" si="0"/>
        <v>25000</v>
      </c>
      <c r="C14" s="12" t="s">
        <v>84</v>
      </c>
      <c r="D14" s="14">
        <v>50000</v>
      </c>
      <c r="E14" s="139">
        <v>1148275</v>
      </c>
      <c r="F14" s="87" t="s">
        <v>124</v>
      </c>
    </row>
    <row r="15" spans="1:6" s="81" customFormat="1" ht="18" customHeight="1">
      <c r="A15" s="293"/>
      <c r="B15" s="13">
        <f t="shared" si="0"/>
        <v>12500</v>
      </c>
      <c r="C15" s="12" t="s">
        <v>84</v>
      </c>
      <c r="D15" s="14">
        <v>25000</v>
      </c>
      <c r="E15" s="139">
        <v>1209853</v>
      </c>
      <c r="F15" s="87" t="s">
        <v>124</v>
      </c>
    </row>
    <row r="16" spans="1:6" s="81" customFormat="1" ht="18" customHeight="1">
      <c r="A16" s="293"/>
      <c r="B16" s="13">
        <f t="shared" si="0"/>
        <v>5000</v>
      </c>
      <c r="C16" s="12" t="s">
        <v>84</v>
      </c>
      <c r="D16" s="14">
        <v>12500</v>
      </c>
      <c r="E16" s="139">
        <v>1444013</v>
      </c>
      <c r="F16" s="87" t="s">
        <v>124</v>
      </c>
    </row>
    <row r="17" spans="1:6" s="81" customFormat="1" ht="18" customHeight="1">
      <c r="A17" s="293"/>
      <c r="B17" s="13">
        <f t="shared" si="0"/>
        <v>2500</v>
      </c>
      <c r="C17" s="12" t="s">
        <v>84</v>
      </c>
      <c r="D17" s="14">
        <v>5000</v>
      </c>
      <c r="E17" s="139">
        <v>768097</v>
      </c>
      <c r="F17" s="87" t="s">
        <v>124</v>
      </c>
    </row>
    <row r="18" spans="1:6" s="81" customFormat="1" ht="18" customHeight="1">
      <c r="A18" s="293"/>
      <c r="B18" s="13">
        <f t="shared" si="0"/>
        <v>1250</v>
      </c>
      <c r="C18" s="12" t="s">
        <v>84</v>
      </c>
      <c r="D18" s="14">
        <v>2500</v>
      </c>
      <c r="E18" s="139">
        <v>497542</v>
      </c>
      <c r="F18" s="87" t="s">
        <v>124</v>
      </c>
    </row>
    <row r="19" spans="1:6" s="81" customFormat="1" ht="18" customHeight="1">
      <c r="A19" s="293"/>
      <c r="B19" s="13">
        <f t="shared" si="0"/>
        <v>500</v>
      </c>
      <c r="C19" s="12" t="s">
        <v>84</v>
      </c>
      <c r="D19" s="14">
        <v>1250</v>
      </c>
      <c r="E19" s="139">
        <v>334646</v>
      </c>
      <c r="F19" s="87" t="s">
        <v>124</v>
      </c>
    </row>
    <row r="20" spans="1:6" s="81" customFormat="1" ht="18" customHeight="1">
      <c r="A20" s="293"/>
      <c r="B20" s="13">
        <f t="shared" si="0"/>
        <v>250</v>
      </c>
      <c r="C20" s="12" t="s">
        <v>84</v>
      </c>
      <c r="D20" s="14">
        <v>500</v>
      </c>
      <c r="E20" s="139">
        <v>83342</v>
      </c>
      <c r="F20" s="87" t="s">
        <v>124</v>
      </c>
    </row>
    <row r="21" spans="1:6" s="81" customFormat="1" ht="18" customHeight="1">
      <c r="A21" s="293"/>
      <c r="B21" s="13">
        <f t="shared" si="0"/>
        <v>125</v>
      </c>
      <c r="C21" s="12" t="s">
        <v>84</v>
      </c>
      <c r="D21" s="14">
        <v>250</v>
      </c>
      <c r="E21" s="139">
        <v>28364</v>
      </c>
      <c r="F21" s="87" t="s">
        <v>124</v>
      </c>
    </row>
    <row r="22" spans="1:6" s="81" customFormat="1" ht="18" customHeight="1">
      <c r="A22" s="293"/>
      <c r="B22" s="13">
        <f t="shared" si="0"/>
        <v>50</v>
      </c>
      <c r="C22" s="12" t="s">
        <v>84</v>
      </c>
      <c r="D22" s="14">
        <v>125</v>
      </c>
      <c r="E22" s="139">
        <v>9981</v>
      </c>
      <c r="F22" s="87" t="s">
        <v>124</v>
      </c>
    </row>
    <row r="23" spans="1:6" s="81" customFormat="1" ht="18" customHeight="1">
      <c r="A23" s="293"/>
      <c r="B23" s="13">
        <f t="shared" si="0"/>
        <v>25</v>
      </c>
      <c r="C23" s="12" t="s">
        <v>84</v>
      </c>
      <c r="D23" s="14">
        <v>50</v>
      </c>
      <c r="E23" s="139">
        <v>1616</v>
      </c>
      <c r="F23" s="87" t="s">
        <v>124</v>
      </c>
    </row>
    <row r="24" spans="1:6" s="81" customFormat="1" ht="18" customHeight="1">
      <c r="A24" s="293"/>
      <c r="B24" s="13">
        <f t="shared" si="0"/>
        <v>10</v>
      </c>
      <c r="C24" s="12" t="s">
        <v>84</v>
      </c>
      <c r="D24" s="14">
        <v>25</v>
      </c>
      <c r="E24" s="139">
        <v>463</v>
      </c>
      <c r="F24" s="87" t="s">
        <v>124</v>
      </c>
    </row>
    <row r="25" spans="1:6" s="81" customFormat="1" ht="18" customHeight="1">
      <c r="A25" s="294"/>
      <c r="B25" s="13" t="s">
        <v>85</v>
      </c>
      <c r="C25" s="12" t="s">
        <v>86</v>
      </c>
      <c r="D25" s="14">
        <v>10</v>
      </c>
      <c r="E25" s="139">
        <v>79</v>
      </c>
      <c r="F25" s="87" t="s">
        <v>124</v>
      </c>
    </row>
    <row r="26" spans="1:6" s="81" customFormat="1" ht="18" customHeight="1">
      <c r="A26" s="292">
        <v>2007</v>
      </c>
      <c r="B26" s="256" t="s">
        <v>33</v>
      </c>
      <c r="C26" s="257"/>
      <c r="D26" s="258"/>
      <c r="E26" s="139">
        <v>15555569</v>
      </c>
      <c r="F26" s="80">
        <v>8.4</v>
      </c>
    </row>
    <row r="27" spans="1:6" s="81" customFormat="1" ht="18" customHeight="1">
      <c r="A27" s="293"/>
      <c r="B27" s="13" t="s">
        <v>82</v>
      </c>
      <c r="C27" s="12" t="s">
        <v>83</v>
      </c>
      <c r="D27" s="14">
        <v>5000000</v>
      </c>
      <c r="E27" s="139">
        <v>2091178</v>
      </c>
      <c r="F27" s="80">
        <v>-1.6</v>
      </c>
    </row>
    <row r="28" spans="1:6" s="81" customFormat="1" ht="18" customHeight="1">
      <c r="A28" s="293"/>
      <c r="B28" s="13">
        <f t="shared" ref="B28:B43" si="1">+D29</f>
        <v>2500000</v>
      </c>
      <c r="C28" s="12" t="s">
        <v>84</v>
      </c>
      <c r="D28" s="14">
        <f>+D27</f>
        <v>5000000</v>
      </c>
      <c r="E28" s="139">
        <v>909525</v>
      </c>
      <c r="F28" s="80">
        <v>12.6</v>
      </c>
    </row>
    <row r="29" spans="1:6" s="81" customFormat="1" ht="18" customHeight="1">
      <c r="A29" s="293"/>
      <c r="B29" s="13">
        <f t="shared" si="1"/>
        <v>1250000</v>
      </c>
      <c r="C29" s="12" t="s">
        <v>84</v>
      </c>
      <c r="D29" s="14">
        <v>2500000</v>
      </c>
      <c r="E29" s="139">
        <v>1050592</v>
      </c>
      <c r="F29" s="80">
        <v>31.9</v>
      </c>
    </row>
    <row r="30" spans="1:6" s="81" customFormat="1" ht="18" customHeight="1">
      <c r="A30" s="293"/>
      <c r="B30" s="13">
        <f t="shared" si="1"/>
        <v>500000</v>
      </c>
      <c r="C30" s="12" t="s">
        <v>84</v>
      </c>
      <c r="D30" s="14">
        <v>1250000</v>
      </c>
      <c r="E30" s="139">
        <v>1578870</v>
      </c>
      <c r="F30" s="80">
        <v>12.5</v>
      </c>
    </row>
    <row r="31" spans="1:6" s="81" customFormat="1" ht="18" customHeight="1">
      <c r="A31" s="293"/>
      <c r="B31" s="13">
        <f t="shared" si="1"/>
        <v>250000</v>
      </c>
      <c r="C31" s="12" t="s">
        <v>84</v>
      </c>
      <c r="D31" s="14">
        <v>500000</v>
      </c>
      <c r="E31" s="139">
        <v>1229194</v>
      </c>
      <c r="F31" s="80">
        <v>11.6</v>
      </c>
    </row>
    <row r="32" spans="1:6" s="81" customFormat="1" ht="18" customHeight="1">
      <c r="A32" s="293"/>
      <c r="B32" s="13">
        <f t="shared" si="1"/>
        <v>50000</v>
      </c>
      <c r="C32" s="12" t="s">
        <v>84</v>
      </c>
      <c r="D32" s="14">
        <v>250000</v>
      </c>
      <c r="E32" s="139">
        <v>2966913</v>
      </c>
      <c r="F32" s="80">
        <v>14.6</v>
      </c>
    </row>
    <row r="33" spans="1:6" s="81" customFormat="1" ht="18" customHeight="1">
      <c r="A33" s="293"/>
      <c r="B33" s="13">
        <f t="shared" si="1"/>
        <v>25000</v>
      </c>
      <c r="C33" s="12" t="s">
        <v>84</v>
      </c>
      <c r="D33" s="14">
        <v>50000</v>
      </c>
      <c r="E33" s="139">
        <v>1261102</v>
      </c>
      <c r="F33" s="80">
        <v>9.8000000000000007</v>
      </c>
    </row>
    <row r="34" spans="1:6" s="81" customFormat="1" ht="18" customHeight="1">
      <c r="A34" s="293"/>
      <c r="B34" s="13">
        <f t="shared" si="1"/>
        <v>12500</v>
      </c>
      <c r="C34" s="12" t="s">
        <v>84</v>
      </c>
      <c r="D34" s="14">
        <v>25000</v>
      </c>
      <c r="E34" s="139">
        <v>1287807</v>
      </c>
      <c r="F34" s="80">
        <v>6.4</v>
      </c>
    </row>
    <row r="35" spans="1:6" s="81" customFormat="1" ht="18" customHeight="1">
      <c r="A35" s="293"/>
      <c r="B35" s="13">
        <f t="shared" si="1"/>
        <v>5000</v>
      </c>
      <c r="C35" s="12" t="s">
        <v>84</v>
      </c>
      <c r="D35" s="14">
        <v>12500</v>
      </c>
      <c r="E35" s="139">
        <v>1469713</v>
      </c>
      <c r="F35" s="80">
        <v>1.8</v>
      </c>
    </row>
    <row r="36" spans="1:6" s="81" customFormat="1" ht="18" customHeight="1">
      <c r="A36" s="293"/>
      <c r="B36" s="13">
        <f t="shared" si="1"/>
        <v>2500</v>
      </c>
      <c r="C36" s="12" t="s">
        <v>84</v>
      </c>
      <c r="D36" s="14">
        <v>5000</v>
      </c>
      <c r="E36" s="139">
        <v>767399</v>
      </c>
      <c r="F36" s="80">
        <v>-0.1</v>
      </c>
    </row>
    <row r="37" spans="1:6" s="81" customFormat="1" ht="18" customHeight="1">
      <c r="A37" s="293"/>
      <c r="B37" s="13">
        <f t="shared" si="1"/>
        <v>1250</v>
      </c>
      <c r="C37" s="12" t="s">
        <v>84</v>
      </c>
      <c r="D37" s="14">
        <v>2500</v>
      </c>
      <c r="E37" s="139">
        <v>494138</v>
      </c>
      <c r="F37" s="80">
        <v>-0.7</v>
      </c>
    </row>
    <row r="38" spans="1:6" s="81" customFormat="1" ht="18" customHeight="1">
      <c r="A38" s="293"/>
      <c r="B38" s="13">
        <f t="shared" si="1"/>
        <v>500</v>
      </c>
      <c r="C38" s="12" t="s">
        <v>84</v>
      </c>
      <c r="D38" s="14">
        <v>1250</v>
      </c>
      <c r="E38" s="139">
        <v>329020</v>
      </c>
      <c r="F38" s="80">
        <v>-1.7</v>
      </c>
    </row>
    <row r="39" spans="1:6" s="81" customFormat="1" ht="18" customHeight="1">
      <c r="A39" s="293"/>
      <c r="B39" s="13">
        <f t="shared" si="1"/>
        <v>250</v>
      </c>
      <c r="C39" s="12" t="s">
        <v>84</v>
      </c>
      <c r="D39" s="14">
        <v>500</v>
      </c>
      <c r="E39" s="139">
        <v>80857</v>
      </c>
      <c r="F39" s="80">
        <v>-3</v>
      </c>
    </row>
    <row r="40" spans="1:6" s="81" customFormat="1" ht="18" customHeight="1">
      <c r="A40" s="293"/>
      <c r="B40" s="13">
        <f t="shared" si="1"/>
        <v>125</v>
      </c>
      <c r="C40" s="12" t="s">
        <v>84</v>
      </c>
      <c r="D40" s="14">
        <v>250</v>
      </c>
      <c r="E40" s="139">
        <v>27445</v>
      </c>
      <c r="F40" s="80">
        <v>-3.2</v>
      </c>
    </row>
    <row r="41" spans="1:6" s="81" customFormat="1" ht="18" customHeight="1">
      <c r="A41" s="293"/>
      <c r="B41" s="13">
        <f t="shared" si="1"/>
        <v>50</v>
      </c>
      <c r="C41" s="12" t="s">
        <v>84</v>
      </c>
      <c r="D41" s="14">
        <v>125</v>
      </c>
      <c r="E41" s="139">
        <v>9716</v>
      </c>
      <c r="F41" s="80">
        <v>-2.7</v>
      </c>
    </row>
    <row r="42" spans="1:6" s="81" customFormat="1" ht="18" customHeight="1">
      <c r="A42" s="293"/>
      <c r="B42" s="13">
        <f t="shared" si="1"/>
        <v>25</v>
      </c>
      <c r="C42" s="12" t="s">
        <v>84</v>
      </c>
      <c r="D42" s="14">
        <v>50</v>
      </c>
      <c r="E42" s="139">
        <v>1572</v>
      </c>
      <c r="F42" s="80">
        <v>-2.7</v>
      </c>
    </row>
    <row r="43" spans="1:6" s="81" customFormat="1" ht="18" customHeight="1">
      <c r="A43" s="293"/>
      <c r="B43" s="13">
        <f t="shared" si="1"/>
        <v>10</v>
      </c>
      <c r="C43" s="12" t="s">
        <v>84</v>
      </c>
      <c r="D43" s="14">
        <v>25</v>
      </c>
      <c r="E43" s="139">
        <v>452</v>
      </c>
      <c r="F43" s="80">
        <v>-2.5</v>
      </c>
    </row>
    <row r="44" spans="1:6" s="81" customFormat="1" ht="18" customHeight="1">
      <c r="A44" s="294"/>
      <c r="B44" s="13" t="s">
        <v>85</v>
      </c>
      <c r="C44" s="12" t="s">
        <v>86</v>
      </c>
      <c r="D44" s="14">
        <v>10</v>
      </c>
      <c r="E44" s="139">
        <v>78</v>
      </c>
      <c r="F44" s="80">
        <v>-1.1000000000000001</v>
      </c>
    </row>
    <row r="45" spans="1:6" s="81" customFormat="1" ht="18" customHeight="1">
      <c r="A45" s="292">
        <v>2008</v>
      </c>
      <c r="B45" s="256" t="s">
        <v>33</v>
      </c>
      <c r="C45" s="257"/>
      <c r="D45" s="258"/>
      <c r="E45" s="139">
        <v>16303291</v>
      </c>
      <c r="F45" s="80">
        <v>4.8</v>
      </c>
    </row>
    <row r="46" spans="1:6" s="81" customFormat="1" ht="18" customHeight="1">
      <c r="A46" s="293"/>
      <c r="B46" s="13" t="s">
        <v>82</v>
      </c>
      <c r="C46" s="12" t="s">
        <v>83</v>
      </c>
      <c r="D46" s="14">
        <v>5000000</v>
      </c>
      <c r="E46" s="139">
        <v>2874176</v>
      </c>
      <c r="F46" s="80">
        <v>37.4</v>
      </c>
    </row>
    <row r="47" spans="1:6" s="81" customFormat="1" ht="18" customHeight="1">
      <c r="A47" s="293"/>
      <c r="B47" s="13">
        <f t="shared" ref="B47:B62" si="2">+D48</f>
        <v>2500000</v>
      </c>
      <c r="C47" s="12" t="s">
        <v>84</v>
      </c>
      <c r="D47" s="14">
        <f>+D46</f>
        <v>5000000</v>
      </c>
      <c r="E47" s="139">
        <v>932867</v>
      </c>
      <c r="F47" s="80">
        <v>2.6</v>
      </c>
    </row>
    <row r="48" spans="1:6" s="81" customFormat="1" ht="18" customHeight="1">
      <c r="A48" s="293"/>
      <c r="B48" s="13">
        <f t="shared" si="2"/>
        <v>1250000</v>
      </c>
      <c r="C48" s="12" t="s">
        <v>84</v>
      </c>
      <c r="D48" s="14">
        <v>2500000</v>
      </c>
      <c r="E48" s="139">
        <v>1123428</v>
      </c>
      <c r="F48" s="80">
        <v>6.9</v>
      </c>
    </row>
    <row r="49" spans="1:6" s="81" customFormat="1" ht="18" customHeight="1">
      <c r="A49" s="293"/>
      <c r="B49" s="13">
        <f t="shared" si="2"/>
        <v>500000</v>
      </c>
      <c r="C49" s="12" t="s">
        <v>84</v>
      </c>
      <c r="D49" s="14">
        <v>1250000</v>
      </c>
      <c r="E49" s="139">
        <v>1662541</v>
      </c>
      <c r="F49" s="80">
        <v>5.3</v>
      </c>
    </row>
    <row r="50" spans="1:6" s="81" customFormat="1" ht="18" customHeight="1">
      <c r="A50" s="293"/>
      <c r="B50" s="13">
        <f t="shared" si="2"/>
        <v>250000</v>
      </c>
      <c r="C50" s="12" t="s">
        <v>84</v>
      </c>
      <c r="D50" s="14">
        <v>500000</v>
      </c>
      <c r="E50" s="139">
        <v>1231539</v>
      </c>
      <c r="F50" s="80">
        <v>0.2</v>
      </c>
    </row>
    <row r="51" spans="1:6" s="81" customFormat="1" ht="18" customHeight="1">
      <c r="A51" s="293"/>
      <c r="B51" s="13">
        <f t="shared" si="2"/>
        <v>50000</v>
      </c>
      <c r="C51" s="12" t="s">
        <v>84</v>
      </c>
      <c r="D51" s="14">
        <v>250000</v>
      </c>
      <c r="E51" s="139">
        <v>2960550</v>
      </c>
      <c r="F51" s="80">
        <v>-0.2</v>
      </c>
    </row>
    <row r="52" spans="1:6" s="81" customFormat="1" ht="18" customHeight="1">
      <c r="A52" s="293"/>
      <c r="B52" s="13">
        <f t="shared" si="2"/>
        <v>25000</v>
      </c>
      <c r="C52" s="12" t="s">
        <v>84</v>
      </c>
      <c r="D52" s="14">
        <v>50000</v>
      </c>
      <c r="E52" s="139">
        <v>1219165</v>
      </c>
      <c r="F52" s="80">
        <v>-3.3</v>
      </c>
    </row>
    <row r="53" spans="1:6" s="81" customFormat="1" ht="18" customHeight="1">
      <c r="A53" s="293"/>
      <c r="B53" s="13">
        <f t="shared" si="2"/>
        <v>12500</v>
      </c>
      <c r="C53" s="12" t="s">
        <v>84</v>
      </c>
      <c r="D53" s="14">
        <v>25000</v>
      </c>
      <c r="E53" s="139">
        <v>1225310</v>
      </c>
      <c r="F53" s="80">
        <v>-4.9000000000000004</v>
      </c>
    </row>
    <row r="54" spans="1:6" s="81" customFormat="1" ht="18" customHeight="1">
      <c r="A54" s="293"/>
      <c r="B54" s="13">
        <f t="shared" si="2"/>
        <v>5000</v>
      </c>
      <c r="C54" s="12" t="s">
        <v>84</v>
      </c>
      <c r="D54" s="14">
        <v>12500</v>
      </c>
      <c r="E54" s="139">
        <v>1411514</v>
      </c>
      <c r="F54" s="80">
        <v>-4</v>
      </c>
    </row>
    <row r="55" spans="1:6" s="81" customFormat="1" ht="18" customHeight="1">
      <c r="A55" s="293"/>
      <c r="B55" s="13">
        <f t="shared" si="2"/>
        <v>2500</v>
      </c>
      <c r="C55" s="12" t="s">
        <v>84</v>
      </c>
      <c r="D55" s="14">
        <v>5000</v>
      </c>
      <c r="E55" s="139">
        <v>740672</v>
      </c>
      <c r="F55" s="80">
        <v>-3.5</v>
      </c>
    </row>
    <row r="56" spans="1:6" s="81" customFormat="1" ht="18" customHeight="1">
      <c r="A56" s="293"/>
      <c r="B56" s="13">
        <f t="shared" si="2"/>
        <v>1250</v>
      </c>
      <c r="C56" s="12" t="s">
        <v>84</v>
      </c>
      <c r="D56" s="14">
        <v>2500</v>
      </c>
      <c r="E56" s="139">
        <v>482968</v>
      </c>
      <c r="F56" s="80">
        <v>-2.2999999999999998</v>
      </c>
    </row>
    <row r="57" spans="1:6" s="81" customFormat="1" ht="18" customHeight="1">
      <c r="A57" s="293"/>
      <c r="B57" s="13">
        <f t="shared" si="2"/>
        <v>500</v>
      </c>
      <c r="C57" s="12" t="s">
        <v>84</v>
      </c>
      <c r="D57" s="14">
        <v>1250</v>
      </c>
      <c r="E57" s="139">
        <v>320063</v>
      </c>
      <c r="F57" s="80">
        <v>-2.7</v>
      </c>
    </row>
    <row r="58" spans="1:6" s="81" customFormat="1" ht="18" customHeight="1">
      <c r="A58" s="293"/>
      <c r="B58" s="13">
        <f t="shared" si="2"/>
        <v>250</v>
      </c>
      <c r="C58" s="12" t="s">
        <v>84</v>
      </c>
      <c r="D58" s="14">
        <v>500</v>
      </c>
      <c r="E58" s="139">
        <v>79613</v>
      </c>
      <c r="F58" s="80">
        <v>-1.5</v>
      </c>
    </row>
    <row r="59" spans="1:6" s="81" customFormat="1" ht="18" customHeight="1">
      <c r="A59" s="293"/>
      <c r="B59" s="13">
        <f t="shared" si="2"/>
        <v>125</v>
      </c>
      <c r="C59" s="12" t="s">
        <v>84</v>
      </c>
      <c r="D59" s="14">
        <v>250</v>
      </c>
      <c r="E59" s="139">
        <v>27210</v>
      </c>
      <c r="F59" s="80">
        <v>-0.9</v>
      </c>
    </row>
    <row r="60" spans="1:6" s="81" customFormat="1" ht="18" customHeight="1">
      <c r="A60" s="293"/>
      <c r="B60" s="13">
        <f t="shared" si="2"/>
        <v>50</v>
      </c>
      <c r="C60" s="12" t="s">
        <v>84</v>
      </c>
      <c r="D60" s="14">
        <v>125</v>
      </c>
      <c r="E60" s="139">
        <v>9589</v>
      </c>
      <c r="F60" s="80">
        <v>-1.3</v>
      </c>
    </row>
    <row r="61" spans="1:6" s="81" customFormat="1" ht="18" customHeight="1">
      <c r="A61" s="293"/>
      <c r="B61" s="13">
        <f t="shared" si="2"/>
        <v>25</v>
      </c>
      <c r="C61" s="12" t="s">
        <v>84</v>
      </c>
      <c r="D61" s="14">
        <v>50</v>
      </c>
      <c r="E61" s="139">
        <v>1560</v>
      </c>
      <c r="F61" s="80">
        <v>-0.8</v>
      </c>
    </row>
    <row r="62" spans="1:6" s="81" customFormat="1" ht="18" customHeight="1">
      <c r="A62" s="293"/>
      <c r="B62" s="13">
        <f t="shared" si="2"/>
        <v>10</v>
      </c>
      <c r="C62" s="12" t="s">
        <v>84</v>
      </c>
      <c r="D62" s="14">
        <v>25</v>
      </c>
      <c r="E62" s="139">
        <v>445</v>
      </c>
      <c r="F62" s="80">
        <v>-1.4</v>
      </c>
    </row>
    <row r="63" spans="1:6" s="81" customFormat="1" ht="18" customHeight="1">
      <c r="A63" s="294"/>
      <c r="B63" s="13" t="s">
        <v>85</v>
      </c>
      <c r="C63" s="12" t="s">
        <v>86</v>
      </c>
      <c r="D63" s="14">
        <v>10</v>
      </c>
      <c r="E63" s="139">
        <v>80</v>
      </c>
      <c r="F63" s="80">
        <v>2.2999999999999998</v>
      </c>
    </row>
    <row r="64" spans="1:6" s="81" customFormat="1" ht="18" customHeight="1">
      <c r="A64" s="292">
        <v>2009</v>
      </c>
      <c r="B64" s="256" t="s">
        <v>33</v>
      </c>
      <c r="C64" s="257"/>
      <c r="D64" s="258"/>
      <c r="E64" s="139">
        <v>15507709</v>
      </c>
      <c r="F64" s="80">
        <v>-4.9000000000000004</v>
      </c>
    </row>
    <row r="65" spans="1:6" s="81" customFormat="1" ht="18" customHeight="1">
      <c r="A65" s="293"/>
      <c r="B65" s="13" t="s">
        <v>82</v>
      </c>
      <c r="C65" s="12" t="s">
        <v>83</v>
      </c>
      <c r="D65" s="14">
        <v>5000000</v>
      </c>
      <c r="E65" s="139">
        <v>2898563</v>
      </c>
      <c r="F65" s="80">
        <v>0.8</v>
      </c>
    </row>
    <row r="66" spans="1:6" s="81" customFormat="1" ht="18" customHeight="1">
      <c r="A66" s="293"/>
      <c r="B66" s="13">
        <f t="shared" ref="B66:B81" si="3">+D67</f>
        <v>2500000</v>
      </c>
      <c r="C66" s="12" t="s">
        <v>84</v>
      </c>
      <c r="D66" s="14">
        <f>+D65</f>
        <v>5000000</v>
      </c>
      <c r="E66" s="139">
        <v>841398</v>
      </c>
      <c r="F66" s="80">
        <v>-9.8000000000000007</v>
      </c>
    </row>
    <row r="67" spans="1:6" s="81" customFormat="1" ht="18" customHeight="1">
      <c r="A67" s="293"/>
      <c r="B67" s="13">
        <f t="shared" si="3"/>
        <v>1250000</v>
      </c>
      <c r="C67" s="12" t="s">
        <v>84</v>
      </c>
      <c r="D67" s="14">
        <v>2500000</v>
      </c>
      <c r="E67" s="139">
        <v>1037676</v>
      </c>
      <c r="F67" s="80">
        <v>-7.6</v>
      </c>
    </row>
    <row r="68" spans="1:6" s="81" customFormat="1" ht="18" customHeight="1">
      <c r="A68" s="293"/>
      <c r="B68" s="13">
        <f t="shared" si="3"/>
        <v>500000</v>
      </c>
      <c r="C68" s="12" t="s">
        <v>84</v>
      </c>
      <c r="D68" s="14">
        <v>1250000</v>
      </c>
      <c r="E68" s="139">
        <v>1621210</v>
      </c>
      <c r="F68" s="80">
        <v>-2.5</v>
      </c>
    </row>
    <row r="69" spans="1:6" s="81" customFormat="1" ht="18" customHeight="1">
      <c r="A69" s="293"/>
      <c r="B69" s="13">
        <f t="shared" si="3"/>
        <v>250000</v>
      </c>
      <c r="C69" s="12" t="s">
        <v>84</v>
      </c>
      <c r="D69" s="14">
        <v>500000</v>
      </c>
      <c r="E69" s="139">
        <v>1173009</v>
      </c>
      <c r="F69" s="80">
        <v>-4.8</v>
      </c>
    </row>
    <row r="70" spans="1:6" s="81" customFormat="1" ht="18" customHeight="1">
      <c r="A70" s="293"/>
      <c r="B70" s="13">
        <f t="shared" si="3"/>
        <v>50000</v>
      </c>
      <c r="C70" s="12" t="s">
        <v>84</v>
      </c>
      <c r="D70" s="14">
        <v>250000</v>
      </c>
      <c r="E70" s="139">
        <v>2726418</v>
      </c>
      <c r="F70" s="80">
        <v>-7.9</v>
      </c>
    </row>
    <row r="71" spans="1:6" s="81" customFormat="1" ht="18" customHeight="1">
      <c r="A71" s="293"/>
      <c r="B71" s="13">
        <f t="shared" si="3"/>
        <v>25000</v>
      </c>
      <c r="C71" s="12" t="s">
        <v>84</v>
      </c>
      <c r="D71" s="14">
        <v>50000</v>
      </c>
      <c r="E71" s="139">
        <v>1139351</v>
      </c>
      <c r="F71" s="80">
        <v>-6.5</v>
      </c>
    </row>
    <row r="72" spans="1:6" s="81" customFormat="1" ht="18" customHeight="1">
      <c r="A72" s="293"/>
      <c r="B72" s="13">
        <f t="shared" si="3"/>
        <v>12500</v>
      </c>
      <c r="C72" s="12" t="s">
        <v>84</v>
      </c>
      <c r="D72" s="14">
        <v>25000</v>
      </c>
      <c r="E72" s="139">
        <v>1138342</v>
      </c>
      <c r="F72" s="80">
        <v>-7.1</v>
      </c>
    </row>
    <row r="73" spans="1:6" s="81" customFormat="1" ht="18" customHeight="1">
      <c r="A73" s="293"/>
      <c r="B73" s="13">
        <f t="shared" si="3"/>
        <v>5000</v>
      </c>
      <c r="C73" s="12" t="s">
        <v>84</v>
      </c>
      <c r="D73" s="14">
        <v>12500</v>
      </c>
      <c r="E73" s="139">
        <v>1320138</v>
      </c>
      <c r="F73" s="80">
        <v>-6.5</v>
      </c>
    </row>
    <row r="74" spans="1:6" s="81" customFormat="1" ht="18" customHeight="1">
      <c r="A74" s="293"/>
      <c r="B74" s="13">
        <f t="shared" si="3"/>
        <v>2500</v>
      </c>
      <c r="C74" s="12" t="s">
        <v>84</v>
      </c>
      <c r="D74" s="14">
        <v>5000</v>
      </c>
      <c r="E74" s="139">
        <v>709580</v>
      </c>
      <c r="F74" s="80">
        <v>-4.2</v>
      </c>
    </row>
    <row r="75" spans="1:6" s="81" customFormat="1" ht="18" customHeight="1">
      <c r="A75" s="293"/>
      <c r="B75" s="13">
        <f t="shared" si="3"/>
        <v>1250</v>
      </c>
      <c r="C75" s="12" t="s">
        <v>84</v>
      </c>
      <c r="D75" s="14">
        <v>2500</v>
      </c>
      <c r="E75" s="139">
        <v>468512</v>
      </c>
      <c r="F75" s="80">
        <v>-3</v>
      </c>
    </row>
    <row r="76" spans="1:6" s="81" customFormat="1" ht="18" customHeight="1">
      <c r="A76" s="293"/>
      <c r="B76" s="13">
        <f t="shared" si="3"/>
        <v>500</v>
      </c>
      <c r="C76" s="12" t="s">
        <v>84</v>
      </c>
      <c r="D76" s="14">
        <v>1250</v>
      </c>
      <c r="E76" s="139">
        <v>314056</v>
      </c>
      <c r="F76" s="80">
        <v>-1.9</v>
      </c>
    </row>
    <row r="77" spans="1:6" s="81" customFormat="1" ht="18" customHeight="1">
      <c r="A77" s="293"/>
      <c r="B77" s="13">
        <f t="shared" si="3"/>
        <v>250</v>
      </c>
      <c r="C77" s="12" t="s">
        <v>84</v>
      </c>
      <c r="D77" s="14">
        <v>500</v>
      </c>
      <c r="E77" s="139">
        <v>80062</v>
      </c>
      <c r="F77" s="80">
        <v>0.6</v>
      </c>
    </row>
    <row r="78" spans="1:6" s="81" customFormat="1" ht="18" customHeight="1">
      <c r="A78" s="293"/>
      <c r="B78" s="13">
        <f t="shared" si="3"/>
        <v>125</v>
      </c>
      <c r="C78" s="12" t="s">
        <v>84</v>
      </c>
      <c r="D78" s="14">
        <v>250</v>
      </c>
      <c r="E78" s="139">
        <v>27572</v>
      </c>
      <c r="F78" s="80">
        <v>1.3</v>
      </c>
    </row>
    <row r="79" spans="1:6" s="81" customFormat="1" ht="18" customHeight="1">
      <c r="A79" s="293"/>
      <c r="B79" s="13">
        <f t="shared" si="3"/>
        <v>50</v>
      </c>
      <c r="C79" s="12" t="s">
        <v>84</v>
      </c>
      <c r="D79" s="14">
        <v>125</v>
      </c>
      <c r="E79" s="139">
        <v>9692</v>
      </c>
      <c r="F79" s="80">
        <v>1.1000000000000001</v>
      </c>
    </row>
    <row r="80" spans="1:6" s="81" customFormat="1" ht="18" customHeight="1">
      <c r="A80" s="293"/>
      <c r="B80" s="13">
        <f t="shared" si="3"/>
        <v>25</v>
      </c>
      <c r="C80" s="12" t="s">
        <v>84</v>
      </c>
      <c r="D80" s="14">
        <v>50</v>
      </c>
      <c r="E80" s="139">
        <v>1592</v>
      </c>
      <c r="F80" s="80">
        <v>2.1</v>
      </c>
    </row>
    <row r="81" spans="1:6" s="81" customFormat="1" ht="18" customHeight="1">
      <c r="A81" s="293"/>
      <c r="B81" s="13">
        <f t="shared" si="3"/>
        <v>10</v>
      </c>
      <c r="C81" s="12" t="s">
        <v>84</v>
      </c>
      <c r="D81" s="14">
        <v>25</v>
      </c>
      <c r="E81" s="139">
        <v>456</v>
      </c>
      <c r="F81" s="80">
        <v>2.2999999999999998</v>
      </c>
    </row>
    <row r="82" spans="1:6" s="81" customFormat="1" ht="18" customHeight="1">
      <c r="A82" s="294"/>
      <c r="B82" s="13" t="s">
        <v>85</v>
      </c>
      <c r="C82" s="12" t="s">
        <v>86</v>
      </c>
      <c r="D82" s="14">
        <v>10</v>
      </c>
      <c r="E82" s="139">
        <v>81</v>
      </c>
      <c r="F82" s="80">
        <v>2</v>
      </c>
    </row>
    <row r="83" spans="1:6" s="81" customFormat="1" ht="18" customHeight="1">
      <c r="A83" s="292">
        <v>2010</v>
      </c>
      <c r="B83" s="256" t="s">
        <v>33</v>
      </c>
      <c r="C83" s="257"/>
      <c r="D83" s="258"/>
      <c r="E83" s="140">
        <v>16593514</v>
      </c>
      <c r="F83" s="80">
        <v>7</v>
      </c>
    </row>
    <row r="84" spans="1:6" s="81" customFormat="1" ht="18" customHeight="1">
      <c r="A84" s="293"/>
      <c r="B84" s="13" t="s">
        <v>82</v>
      </c>
      <c r="C84" s="12" t="s">
        <v>83</v>
      </c>
      <c r="D84" s="14">
        <v>5000000</v>
      </c>
      <c r="E84" s="139">
        <v>3330554</v>
      </c>
      <c r="F84" s="80">
        <v>14.9</v>
      </c>
    </row>
    <row r="85" spans="1:6" s="81" customFormat="1" ht="18" customHeight="1">
      <c r="A85" s="293"/>
      <c r="B85" s="13">
        <f t="shared" ref="B85:B100" si="4">+D86</f>
        <v>2500000</v>
      </c>
      <c r="C85" s="12" t="s">
        <v>84</v>
      </c>
      <c r="D85" s="14">
        <f>+D84</f>
        <v>5000000</v>
      </c>
      <c r="E85" s="139">
        <v>996040</v>
      </c>
      <c r="F85" s="80">
        <v>18.399999999999999</v>
      </c>
    </row>
    <row r="86" spans="1:6" s="81" customFormat="1" ht="18" customHeight="1">
      <c r="A86" s="293"/>
      <c r="B86" s="13">
        <f t="shared" si="4"/>
        <v>1250000</v>
      </c>
      <c r="C86" s="12" t="s">
        <v>84</v>
      </c>
      <c r="D86" s="14">
        <v>2500000</v>
      </c>
      <c r="E86" s="139">
        <v>1238831</v>
      </c>
      <c r="F86" s="80">
        <v>19.399999999999999</v>
      </c>
    </row>
    <row r="87" spans="1:6" s="81" customFormat="1" ht="18" customHeight="1">
      <c r="A87" s="293"/>
      <c r="B87" s="13">
        <f t="shared" si="4"/>
        <v>500000</v>
      </c>
      <c r="C87" s="12" t="s">
        <v>84</v>
      </c>
      <c r="D87" s="14">
        <v>1250000</v>
      </c>
      <c r="E87" s="139">
        <v>1688000</v>
      </c>
      <c r="F87" s="80">
        <v>4.0999999999999996</v>
      </c>
    </row>
    <row r="88" spans="1:6" s="81" customFormat="1" ht="18" customHeight="1">
      <c r="A88" s="293"/>
      <c r="B88" s="13">
        <f t="shared" si="4"/>
        <v>250000</v>
      </c>
      <c r="C88" s="12" t="s">
        <v>84</v>
      </c>
      <c r="D88" s="14">
        <v>500000</v>
      </c>
      <c r="E88" s="139">
        <v>1238843</v>
      </c>
      <c r="F88" s="80">
        <v>5.6</v>
      </c>
    </row>
    <row r="89" spans="1:6" s="81" customFormat="1" ht="18" customHeight="1">
      <c r="A89" s="293"/>
      <c r="B89" s="13">
        <f t="shared" si="4"/>
        <v>50000</v>
      </c>
      <c r="C89" s="12" t="s">
        <v>84</v>
      </c>
      <c r="D89" s="14">
        <v>250000</v>
      </c>
      <c r="E89" s="139">
        <v>2822178</v>
      </c>
      <c r="F89" s="80">
        <v>3.5</v>
      </c>
    </row>
    <row r="90" spans="1:6" s="81" customFormat="1" ht="18" customHeight="1">
      <c r="A90" s="293"/>
      <c r="B90" s="13">
        <f t="shared" si="4"/>
        <v>25000</v>
      </c>
      <c r="C90" s="12" t="s">
        <v>84</v>
      </c>
      <c r="D90" s="14">
        <v>50000</v>
      </c>
      <c r="E90" s="139">
        <v>1153048</v>
      </c>
      <c r="F90" s="80">
        <v>1.2</v>
      </c>
    </row>
    <row r="91" spans="1:6" s="81" customFormat="1" ht="18" customHeight="1">
      <c r="A91" s="293"/>
      <c r="B91" s="13">
        <f t="shared" si="4"/>
        <v>12500</v>
      </c>
      <c r="C91" s="12" t="s">
        <v>84</v>
      </c>
      <c r="D91" s="14">
        <v>25000</v>
      </c>
      <c r="E91" s="139">
        <v>1177911</v>
      </c>
      <c r="F91" s="80">
        <v>3.5</v>
      </c>
    </row>
    <row r="92" spans="1:6" s="81" customFormat="1" ht="18" customHeight="1">
      <c r="A92" s="293"/>
      <c r="B92" s="13">
        <f t="shared" si="4"/>
        <v>5000</v>
      </c>
      <c r="C92" s="12" t="s">
        <v>84</v>
      </c>
      <c r="D92" s="14">
        <v>12500</v>
      </c>
      <c r="E92" s="139">
        <v>1343424</v>
      </c>
      <c r="F92" s="80">
        <v>1.8</v>
      </c>
    </row>
    <row r="93" spans="1:6" s="81" customFormat="1" ht="18" customHeight="1">
      <c r="A93" s="293"/>
      <c r="B93" s="13">
        <f t="shared" si="4"/>
        <v>2500</v>
      </c>
      <c r="C93" s="12" t="s">
        <v>84</v>
      </c>
      <c r="D93" s="14">
        <v>5000</v>
      </c>
      <c r="E93" s="139">
        <v>714271</v>
      </c>
      <c r="F93" s="80">
        <v>0.7</v>
      </c>
    </row>
    <row r="94" spans="1:6" s="81" customFormat="1" ht="18" customHeight="1">
      <c r="A94" s="293"/>
      <c r="B94" s="13">
        <f t="shared" si="4"/>
        <v>1250</v>
      </c>
      <c r="C94" s="12" t="s">
        <v>84</v>
      </c>
      <c r="D94" s="14">
        <v>2500</v>
      </c>
      <c r="E94" s="139">
        <v>467943</v>
      </c>
      <c r="F94" s="80">
        <v>-0.1</v>
      </c>
    </row>
    <row r="95" spans="1:6" s="81" customFormat="1" ht="18" customHeight="1">
      <c r="A95" s="293"/>
      <c r="B95" s="13">
        <f t="shared" si="4"/>
        <v>500</v>
      </c>
      <c r="C95" s="12" t="s">
        <v>84</v>
      </c>
      <c r="D95" s="14">
        <v>1250</v>
      </c>
      <c r="E95" s="139">
        <v>306804</v>
      </c>
      <c r="F95" s="80">
        <v>-2.2999999999999998</v>
      </c>
    </row>
    <row r="96" spans="1:6" s="81" customFormat="1" ht="18" customHeight="1">
      <c r="A96" s="293"/>
      <c r="B96" s="13">
        <f t="shared" si="4"/>
        <v>250</v>
      </c>
      <c r="C96" s="12" t="s">
        <v>84</v>
      </c>
      <c r="D96" s="14">
        <v>500</v>
      </c>
      <c r="E96" s="139">
        <v>77657</v>
      </c>
      <c r="F96" s="80">
        <v>-3</v>
      </c>
    </row>
    <row r="97" spans="1:6" s="81" customFormat="1" ht="18" customHeight="1">
      <c r="A97" s="293"/>
      <c r="B97" s="13">
        <f t="shared" si="4"/>
        <v>125</v>
      </c>
      <c r="C97" s="12" t="s">
        <v>84</v>
      </c>
      <c r="D97" s="14">
        <v>250</v>
      </c>
      <c r="E97" s="139">
        <v>26593</v>
      </c>
      <c r="F97" s="80">
        <v>-3.6</v>
      </c>
    </row>
    <row r="98" spans="1:6" s="81" customFormat="1" ht="18" customHeight="1">
      <c r="A98" s="293"/>
      <c r="B98" s="13">
        <f t="shared" si="4"/>
        <v>50</v>
      </c>
      <c r="C98" s="12" t="s">
        <v>84</v>
      </c>
      <c r="D98" s="14">
        <v>125</v>
      </c>
      <c r="E98" s="139">
        <v>9344</v>
      </c>
      <c r="F98" s="80">
        <v>-3.6</v>
      </c>
    </row>
    <row r="99" spans="1:6" s="81" customFormat="1" ht="18" customHeight="1">
      <c r="A99" s="293"/>
      <c r="B99" s="13">
        <f t="shared" si="4"/>
        <v>25</v>
      </c>
      <c r="C99" s="12" t="s">
        <v>84</v>
      </c>
      <c r="D99" s="14">
        <v>50</v>
      </c>
      <c r="E99" s="139">
        <v>1550</v>
      </c>
      <c r="F99" s="80">
        <v>-2.7</v>
      </c>
    </row>
    <row r="100" spans="1:6" s="81" customFormat="1" ht="18" customHeight="1">
      <c r="A100" s="293"/>
      <c r="B100" s="13">
        <f t="shared" si="4"/>
        <v>10</v>
      </c>
      <c r="C100" s="12" t="s">
        <v>84</v>
      </c>
      <c r="D100" s="14">
        <v>25</v>
      </c>
      <c r="E100" s="139">
        <v>443</v>
      </c>
      <c r="F100" s="80">
        <v>-2.9</v>
      </c>
    </row>
    <row r="101" spans="1:6" s="81" customFormat="1" ht="18" customHeight="1">
      <c r="A101" s="294"/>
      <c r="B101" s="13" t="s">
        <v>85</v>
      </c>
      <c r="C101" s="12" t="s">
        <v>86</v>
      </c>
      <c r="D101" s="14">
        <v>10</v>
      </c>
      <c r="E101" s="139">
        <v>79</v>
      </c>
      <c r="F101" s="138">
        <v>-3.1</v>
      </c>
    </row>
    <row r="102" spans="1:6" s="81" customFormat="1" ht="18" customHeight="1">
      <c r="A102" s="292">
        <v>2011</v>
      </c>
      <c r="B102" s="256" t="s">
        <v>33</v>
      </c>
      <c r="C102" s="257"/>
      <c r="D102" s="258"/>
      <c r="E102" s="140">
        <v>17499847</v>
      </c>
      <c r="F102" s="80">
        <v>5.5</v>
      </c>
    </row>
    <row r="103" spans="1:6" s="81" customFormat="1" ht="18" customHeight="1">
      <c r="A103" s="293"/>
      <c r="B103" s="13" t="s">
        <v>82</v>
      </c>
      <c r="C103" s="12" t="s">
        <v>83</v>
      </c>
      <c r="D103" s="14">
        <v>5000000</v>
      </c>
      <c r="E103" s="139">
        <v>3761456</v>
      </c>
      <c r="F103" s="80">
        <v>12.9</v>
      </c>
    </row>
    <row r="104" spans="1:6" s="81" customFormat="1" ht="18" customHeight="1">
      <c r="A104" s="293"/>
      <c r="B104" s="13">
        <f t="shared" ref="B104:B119" si="5">+D105</f>
        <v>2500000</v>
      </c>
      <c r="C104" s="12" t="s">
        <v>84</v>
      </c>
      <c r="D104" s="14">
        <f>+D103</f>
        <v>5000000</v>
      </c>
      <c r="E104" s="139">
        <v>1234273</v>
      </c>
      <c r="F104" s="80">
        <v>23.9</v>
      </c>
    </row>
    <row r="105" spans="1:6" s="81" customFormat="1" ht="18" customHeight="1">
      <c r="A105" s="293"/>
      <c r="B105" s="13">
        <f t="shared" si="5"/>
        <v>1250000</v>
      </c>
      <c r="C105" s="12" t="s">
        <v>84</v>
      </c>
      <c r="D105" s="14">
        <v>2500000</v>
      </c>
      <c r="E105" s="139">
        <v>1304881</v>
      </c>
      <c r="F105" s="80">
        <v>5.3</v>
      </c>
    </row>
    <row r="106" spans="1:6" s="81" customFormat="1" ht="18" customHeight="1">
      <c r="A106" s="293"/>
      <c r="B106" s="13">
        <f t="shared" si="5"/>
        <v>500000</v>
      </c>
      <c r="C106" s="12" t="s">
        <v>84</v>
      </c>
      <c r="D106" s="14">
        <v>1250000</v>
      </c>
      <c r="E106" s="139">
        <v>1802571</v>
      </c>
      <c r="F106" s="80">
        <v>6.8</v>
      </c>
    </row>
    <row r="107" spans="1:6" s="81" customFormat="1" ht="18" customHeight="1">
      <c r="A107" s="293"/>
      <c r="B107" s="13">
        <f t="shared" si="5"/>
        <v>250000</v>
      </c>
      <c r="C107" s="12" t="s">
        <v>84</v>
      </c>
      <c r="D107" s="14">
        <v>500000</v>
      </c>
      <c r="E107" s="139">
        <v>1290982</v>
      </c>
      <c r="F107" s="80">
        <v>4.2</v>
      </c>
    </row>
    <row r="108" spans="1:6" s="81" customFormat="1" ht="18" customHeight="1">
      <c r="A108" s="293"/>
      <c r="B108" s="13">
        <f t="shared" si="5"/>
        <v>50000</v>
      </c>
      <c r="C108" s="12" t="s">
        <v>84</v>
      </c>
      <c r="D108" s="14">
        <v>250000</v>
      </c>
      <c r="E108" s="139">
        <v>2893087</v>
      </c>
      <c r="F108" s="80">
        <v>2.5</v>
      </c>
    </row>
    <row r="109" spans="1:6" s="81" customFormat="1" ht="18" customHeight="1">
      <c r="A109" s="293"/>
      <c r="B109" s="13">
        <f t="shared" si="5"/>
        <v>25000</v>
      </c>
      <c r="C109" s="12" t="s">
        <v>84</v>
      </c>
      <c r="D109" s="14">
        <v>50000</v>
      </c>
      <c r="E109" s="139">
        <v>1179585</v>
      </c>
      <c r="F109" s="80">
        <v>2.2999999999999998</v>
      </c>
    </row>
    <row r="110" spans="1:6" s="81" customFormat="1" ht="18" customHeight="1">
      <c r="A110" s="293"/>
      <c r="B110" s="13">
        <f t="shared" si="5"/>
        <v>12500</v>
      </c>
      <c r="C110" s="12" t="s">
        <v>84</v>
      </c>
      <c r="D110" s="14">
        <v>25000</v>
      </c>
      <c r="E110" s="139">
        <v>1187365</v>
      </c>
      <c r="F110" s="80">
        <v>0.8</v>
      </c>
    </row>
    <row r="111" spans="1:6" s="81" customFormat="1" ht="18" customHeight="1">
      <c r="A111" s="293"/>
      <c r="B111" s="13">
        <f t="shared" si="5"/>
        <v>5000</v>
      </c>
      <c r="C111" s="12" t="s">
        <v>84</v>
      </c>
      <c r="D111" s="14">
        <v>12500</v>
      </c>
      <c r="E111" s="139">
        <v>1307196</v>
      </c>
      <c r="F111" s="80">
        <v>-2.7</v>
      </c>
    </row>
    <row r="112" spans="1:6" s="81" customFormat="1" ht="18" customHeight="1">
      <c r="A112" s="293"/>
      <c r="B112" s="13">
        <f t="shared" si="5"/>
        <v>2500</v>
      </c>
      <c r="C112" s="12" t="s">
        <v>84</v>
      </c>
      <c r="D112" s="14">
        <v>5000</v>
      </c>
      <c r="E112" s="139">
        <v>688067</v>
      </c>
      <c r="F112" s="80">
        <v>-3.7</v>
      </c>
    </row>
    <row r="113" spans="1:6" s="81" customFormat="1" ht="18" customHeight="1">
      <c r="A113" s="293"/>
      <c r="B113" s="13">
        <f t="shared" si="5"/>
        <v>1250</v>
      </c>
      <c r="C113" s="12" t="s">
        <v>84</v>
      </c>
      <c r="D113" s="14">
        <v>2500</v>
      </c>
      <c r="E113" s="139">
        <v>450192</v>
      </c>
      <c r="F113" s="80">
        <v>-3.8</v>
      </c>
    </row>
    <row r="114" spans="1:6" s="81" customFormat="1" ht="18" customHeight="1">
      <c r="A114" s="293"/>
      <c r="B114" s="13">
        <f t="shared" si="5"/>
        <v>500</v>
      </c>
      <c r="C114" s="12" t="s">
        <v>84</v>
      </c>
      <c r="D114" s="14">
        <v>1250</v>
      </c>
      <c r="E114" s="139">
        <v>290390</v>
      </c>
      <c r="F114" s="80">
        <v>-5.3</v>
      </c>
    </row>
    <row r="115" spans="1:6" s="81" customFormat="1" ht="18" customHeight="1">
      <c r="A115" s="293"/>
      <c r="B115" s="13">
        <f t="shared" si="5"/>
        <v>250</v>
      </c>
      <c r="C115" s="12" t="s">
        <v>84</v>
      </c>
      <c r="D115" s="14">
        <v>500</v>
      </c>
      <c r="E115" s="139">
        <v>73479</v>
      </c>
      <c r="F115" s="80">
        <v>-5.4</v>
      </c>
    </row>
    <row r="116" spans="1:6" s="81" customFormat="1" ht="18" customHeight="1">
      <c r="A116" s="293"/>
      <c r="B116" s="13">
        <f t="shared" si="5"/>
        <v>125</v>
      </c>
      <c r="C116" s="12" t="s">
        <v>84</v>
      </c>
      <c r="D116" s="14">
        <v>250</v>
      </c>
      <c r="E116" s="139">
        <v>25343</v>
      </c>
      <c r="F116" s="80">
        <v>-4.7</v>
      </c>
    </row>
    <row r="117" spans="1:6" s="81" customFormat="1" ht="18" customHeight="1">
      <c r="A117" s="293"/>
      <c r="B117" s="13">
        <f t="shared" si="5"/>
        <v>50</v>
      </c>
      <c r="C117" s="12" t="s">
        <v>84</v>
      </c>
      <c r="D117" s="14">
        <v>125</v>
      </c>
      <c r="E117" s="139">
        <v>8962</v>
      </c>
      <c r="F117" s="80">
        <v>-4.0999999999999996</v>
      </c>
    </row>
    <row r="118" spans="1:6" s="81" customFormat="1" ht="18" customHeight="1">
      <c r="A118" s="293"/>
      <c r="B118" s="13">
        <f t="shared" si="5"/>
        <v>25</v>
      </c>
      <c r="C118" s="12" t="s">
        <v>84</v>
      </c>
      <c r="D118" s="14">
        <v>50</v>
      </c>
      <c r="E118" s="139">
        <v>1497</v>
      </c>
      <c r="F118" s="80">
        <v>-3.4</v>
      </c>
    </row>
    <row r="119" spans="1:6" s="81" customFormat="1" ht="18" customHeight="1">
      <c r="A119" s="293"/>
      <c r="B119" s="13">
        <f t="shared" si="5"/>
        <v>10</v>
      </c>
      <c r="C119" s="12" t="s">
        <v>84</v>
      </c>
      <c r="D119" s="14">
        <v>25</v>
      </c>
      <c r="E119" s="139">
        <v>443</v>
      </c>
      <c r="F119" s="80">
        <v>0.1</v>
      </c>
    </row>
    <row r="120" spans="1:6" s="81" customFormat="1" ht="18" customHeight="1">
      <c r="A120" s="294"/>
      <c r="B120" s="13" t="s">
        <v>85</v>
      </c>
      <c r="C120" s="12" t="s">
        <v>86</v>
      </c>
      <c r="D120" s="14">
        <v>10</v>
      </c>
      <c r="E120" s="139">
        <v>78</v>
      </c>
      <c r="F120" s="80">
        <v>-1</v>
      </c>
    </row>
    <row r="121" spans="1:6" s="81" customFormat="1" ht="18" customHeight="1">
      <c r="A121" s="292">
        <v>2012</v>
      </c>
      <c r="B121" s="256" t="s">
        <v>33</v>
      </c>
      <c r="C121" s="257"/>
      <c r="D121" s="258"/>
      <c r="E121" s="140">
        <v>17328360</v>
      </c>
      <c r="F121" s="80">
        <v>-0.97993428171114871</v>
      </c>
    </row>
    <row r="122" spans="1:6" s="81" customFormat="1" ht="18" customHeight="1">
      <c r="A122" s="293"/>
      <c r="B122" s="13" t="s">
        <v>82</v>
      </c>
      <c r="C122" s="12" t="s">
        <v>83</v>
      </c>
      <c r="D122" s="14">
        <v>5000000</v>
      </c>
      <c r="E122" s="139">
        <v>3974058</v>
      </c>
      <c r="F122" s="80">
        <v>5.652119817432399</v>
      </c>
    </row>
    <row r="123" spans="1:6" s="81" customFormat="1" ht="18" customHeight="1">
      <c r="A123" s="293"/>
      <c r="B123" s="13">
        <f t="shared" ref="B123:B138" si="6">+D124</f>
        <v>2500000</v>
      </c>
      <c r="C123" s="12" t="s">
        <v>84</v>
      </c>
      <c r="D123" s="14">
        <f>+D122</f>
        <v>5000000</v>
      </c>
      <c r="E123" s="139">
        <v>1052520</v>
      </c>
      <c r="F123" s="80">
        <v>-14.725510482689</v>
      </c>
    </row>
    <row r="124" spans="1:6" s="81" customFormat="1" ht="18" customHeight="1">
      <c r="A124" s="293"/>
      <c r="B124" s="13">
        <f t="shared" si="6"/>
        <v>1250000</v>
      </c>
      <c r="C124" s="12" t="s">
        <v>84</v>
      </c>
      <c r="D124" s="14">
        <v>2500000</v>
      </c>
      <c r="E124" s="139">
        <v>1336670</v>
      </c>
      <c r="F124" s="80">
        <v>2.436160845318462</v>
      </c>
    </row>
    <row r="125" spans="1:6" s="81" customFormat="1" ht="18" customHeight="1">
      <c r="A125" s="293"/>
      <c r="B125" s="13">
        <f t="shared" si="6"/>
        <v>500000</v>
      </c>
      <c r="C125" s="12" t="s">
        <v>84</v>
      </c>
      <c r="D125" s="14">
        <v>1250000</v>
      </c>
      <c r="E125" s="139">
        <v>1802142</v>
      </c>
      <c r="F125" s="80">
        <v>-2.3799339942781727E-2</v>
      </c>
    </row>
    <row r="126" spans="1:6" s="81" customFormat="1" ht="18" customHeight="1">
      <c r="A126" s="293"/>
      <c r="B126" s="13">
        <f t="shared" si="6"/>
        <v>250000</v>
      </c>
      <c r="C126" s="12" t="s">
        <v>84</v>
      </c>
      <c r="D126" s="14">
        <v>500000</v>
      </c>
      <c r="E126" s="139">
        <v>1262994</v>
      </c>
      <c r="F126" s="80">
        <v>-2.1679620629877103</v>
      </c>
    </row>
    <row r="127" spans="1:6" s="81" customFormat="1" ht="18" customHeight="1">
      <c r="A127" s="293"/>
      <c r="B127" s="13">
        <f t="shared" si="6"/>
        <v>50000</v>
      </c>
      <c r="C127" s="12" t="s">
        <v>84</v>
      </c>
      <c r="D127" s="14">
        <v>250000</v>
      </c>
      <c r="E127" s="139">
        <v>2753604</v>
      </c>
      <c r="F127" s="80">
        <v>-4.8212514867337211</v>
      </c>
    </row>
    <row r="128" spans="1:6" s="81" customFormat="1" ht="18" customHeight="1">
      <c r="A128" s="293"/>
      <c r="B128" s="13">
        <f t="shared" si="6"/>
        <v>25000</v>
      </c>
      <c r="C128" s="12" t="s">
        <v>84</v>
      </c>
      <c r="D128" s="14">
        <v>50000</v>
      </c>
      <c r="E128" s="139">
        <v>1121187</v>
      </c>
      <c r="F128" s="80">
        <v>-4.9507241953737964</v>
      </c>
    </row>
    <row r="129" spans="1:6" s="81" customFormat="1" ht="18" customHeight="1">
      <c r="A129" s="293"/>
      <c r="B129" s="13">
        <f t="shared" si="6"/>
        <v>12500</v>
      </c>
      <c r="C129" s="12" t="s">
        <v>84</v>
      </c>
      <c r="D129" s="14">
        <v>25000</v>
      </c>
      <c r="E129" s="139">
        <v>1163281</v>
      </c>
      <c r="F129" s="80">
        <v>-2.0283569079432189</v>
      </c>
    </row>
    <row r="130" spans="1:6" s="81" customFormat="1" ht="18" customHeight="1">
      <c r="A130" s="293"/>
      <c r="B130" s="13">
        <f t="shared" si="6"/>
        <v>5000</v>
      </c>
      <c r="C130" s="12" t="s">
        <v>84</v>
      </c>
      <c r="D130" s="14">
        <v>12500</v>
      </c>
      <c r="E130" s="139">
        <v>1319370</v>
      </c>
      <c r="F130" s="80">
        <v>0.93130639934638715</v>
      </c>
    </row>
    <row r="131" spans="1:6" s="81" customFormat="1" ht="18" customHeight="1">
      <c r="A131" s="293"/>
      <c r="B131" s="13">
        <f t="shared" si="6"/>
        <v>2500</v>
      </c>
      <c r="C131" s="12" t="s">
        <v>84</v>
      </c>
      <c r="D131" s="14">
        <v>5000</v>
      </c>
      <c r="E131" s="139">
        <v>691265.5</v>
      </c>
      <c r="F131" s="80">
        <v>0.46485298670042308</v>
      </c>
    </row>
    <row r="132" spans="1:6" s="81" customFormat="1" ht="18" customHeight="1">
      <c r="A132" s="293"/>
      <c r="B132" s="13">
        <f t="shared" si="6"/>
        <v>1250</v>
      </c>
      <c r="C132" s="12" t="s">
        <v>84</v>
      </c>
      <c r="D132" s="14">
        <v>2500</v>
      </c>
      <c r="E132" s="139">
        <v>451744.6</v>
      </c>
      <c r="F132" s="80">
        <v>0.34487507552332708</v>
      </c>
    </row>
    <row r="133" spans="1:6" s="81" customFormat="1" ht="18" customHeight="1">
      <c r="A133" s="293"/>
      <c r="B133" s="13">
        <f t="shared" si="6"/>
        <v>500</v>
      </c>
      <c r="C133" s="12" t="s">
        <v>84</v>
      </c>
      <c r="D133" s="14">
        <v>1250</v>
      </c>
      <c r="E133" s="139">
        <v>290081.3</v>
      </c>
      <c r="F133" s="80">
        <v>-0.10630531354385883</v>
      </c>
    </row>
    <row r="134" spans="1:6" s="81" customFormat="1" ht="18" customHeight="1">
      <c r="A134" s="293"/>
      <c r="B134" s="13">
        <f t="shared" si="6"/>
        <v>250</v>
      </c>
      <c r="C134" s="12" t="s">
        <v>84</v>
      </c>
      <c r="D134" s="14">
        <v>500</v>
      </c>
      <c r="E134" s="139">
        <v>73706.899999999994</v>
      </c>
      <c r="F134" s="80">
        <v>0.3101566433947035</v>
      </c>
    </row>
    <row r="135" spans="1:6" s="81" customFormat="1" ht="18" customHeight="1">
      <c r="A135" s="293"/>
      <c r="B135" s="13">
        <f t="shared" si="6"/>
        <v>125</v>
      </c>
      <c r="C135" s="12" t="s">
        <v>84</v>
      </c>
      <c r="D135" s="14">
        <v>250</v>
      </c>
      <c r="E135" s="139">
        <v>25153.360000000001</v>
      </c>
      <c r="F135" s="80">
        <v>-0.74829341435504637</v>
      </c>
    </row>
    <row r="136" spans="1:6" s="81" customFormat="1" ht="18" customHeight="1">
      <c r="A136" s="293"/>
      <c r="B136" s="13">
        <f t="shared" si="6"/>
        <v>50</v>
      </c>
      <c r="C136" s="12" t="s">
        <v>84</v>
      </c>
      <c r="D136" s="14">
        <v>125</v>
      </c>
      <c r="E136" s="139">
        <v>8670.5580000000009</v>
      </c>
      <c r="F136" s="80">
        <v>-3.2519750055791019</v>
      </c>
    </row>
    <row r="137" spans="1:6" s="81" customFormat="1" ht="18" customHeight="1">
      <c r="A137" s="293"/>
      <c r="B137" s="13">
        <f t="shared" si="6"/>
        <v>25</v>
      </c>
      <c r="C137" s="12" t="s">
        <v>84</v>
      </c>
      <c r="D137" s="14">
        <v>50</v>
      </c>
      <c r="E137" s="139">
        <v>1421.44</v>
      </c>
      <c r="F137" s="80">
        <v>-5.0474281897127549</v>
      </c>
    </row>
    <row r="138" spans="1:6" s="81" customFormat="1" ht="18" customHeight="1">
      <c r="A138" s="293"/>
      <c r="B138" s="13">
        <f t="shared" si="6"/>
        <v>10</v>
      </c>
      <c r="C138" s="12" t="s">
        <v>84</v>
      </c>
      <c r="D138" s="14">
        <v>25</v>
      </c>
      <c r="E138" s="139">
        <v>414.33</v>
      </c>
      <c r="F138" s="80">
        <v>-6.4717832957110648</v>
      </c>
    </row>
    <row r="139" spans="1:6" s="81" customFormat="1" ht="18" customHeight="1">
      <c r="A139" s="294"/>
      <c r="B139" s="13" t="s">
        <v>85</v>
      </c>
      <c r="C139" s="12" t="s">
        <v>86</v>
      </c>
      <c r="D139" s="14">
        <v>10</v>
      </c>
      <c r="E139" s="139">
        <v>75.968000000000004</v>
      </c>
      <c r="F139" s="80">
        <v>-2.6051282051282003</v>
      </c>
    </row>
    <row r="140" spans="1:6" s="81" customFormat="1" ht="18" customHeight="1">
      <c r="A140" s="292">
        <v>2013</v>
      </c>
      <c r="B140" s="256" t="s">
        <v>33</v>
      </c>
      <c r="C140" s="257"/>
      <c r="D140" s="258"/>
      <c r="E140" s="140">
        <v>17471756</v>
      </c>
      <c r="F140" s="80">
        <v>0.8275220505575831</v>
      </c>
    </row>
    <row r="141" spans="1:6" s="81" customFormat="1" ht="18" customHeight="1">
      <c r="A141" s="293"/>
      <c r="B141" s="13" t="s">
        <v>82</v>
      </c>
      <c r="C141" s="12" t="s">
        <v>83</v>
      </c>
      <c r="D141" s="14">
        <v>5000000</v>
      </c>
      <c r="E141" s="139">
        <v>3995195</v>
      </c>
      <c r="F141" s="80">
        <v>0.53187447188742587</v>
      </c>
    </row>
    <row r="142" spans="1:6" s="81" customFormat="1" ht="18" customHeight="1">
      <c r="A142" s="293"/>
      <c r="B142" s="13">
        <f t="shared" ref="B142:B157" si="7">+D143</f>
        <v>2500000</v>
      </c>
      <c r="C142" s="12" t="s">
        <v>84</v>
      </c>
      <c r="D142" s="14">
        <f>+D141</f>
        <v>5000000</v>
      </c>
      <c r="E142" s="139">
        <v>1069577</v>
      </c>
      <c r="F142" s="80">
        <v>1.6205867821989133</v>
      </c>
    </row>
    <row r="143" spans="1:6" s="81" customFormat="1" ht="18" customHeight="1">
      <c r="A143" s="293"/>
      <c r="B143" s="13">
        <f t="shared" si="7"/>
        <v>1250000</v>
      </c>
      <c r="C143" s="12" t="s">
        <v>84</v>
      </c>
      <c r="D143" s="14">
        <v>2500000</v>
      </c>
      <c r="E143" s="139">
        <v>1278905</v>
      </c>
      <c r="F143" s="80">
        <v>-4.3215602953608592</v>
      </c>
    </row>
    <row r="144" spans="1:6" s="81" customFormat="1" ht="18" customHeight="1">
      <c r="A144" s="293"/>
      <c r="B144" s="13">
        <f t="shared" si="7"/>
        <v>500000</v>
      </c>
      <c r="C144" s="12" t="s">
        <v>84</v>
      </c>
      <c r="D144" s="14">
        <v>1250000</v>
      </c>
      <c r="E144" s="139">
        <v>1773040</v>
      </c>
      <c r="F144" s="80">
        <v>-1.6148560990199439</v>
      </c>
    </row>
    <row r="145" spans="1:6" s="81" customFormat="1" ht="18" customHeight="1">
      <c r="A145" s="293"/>
      <c r="B145" s="13">
        <f t="shared" si="7"/>
        <v>250000</v>
      </c>
      <c r="C145" s="12" t="s">
        <v>84</v>
      </c>
      <c r="D145" s="14">
        <v>500000</v>
      </c>
      <c r="E145" s="139">
        <v>1311442</v>
      </c>
      <c r="F145" s="80">
        <v>3.8359643830453671</v>
      </c>
    </row>
    <row r="146" spans="1:6" s="81" customFormat="1" ht="18" customHeight="1">
      <c r="A146" s="293"/>
      <c r="B146" s="13">
        <f t="shared" si="7"/>
        <v>50000</v>
      </c>
      <c r="C146" s="12" t="s">
        <v>84</v>
      </c>
      <c r="D146" s="14">
        <v>250000</v>
      </c>
      <c r="E146" s="139">
        <v>2813048</v>
      </c>
      <c r="F146" s="80">
        <v>2.1587708326978023</v>
      </c>
    </row>
    <row r="147" spans="1:6" s="81" customFormat="1" ht="18" customHeight="1">
      <c r="A147" s="293"/>
      <c r="B147" s="13">
        <f t="shared" si="7"/>
        <v>25000</v>
      </c>
      <c r="C147" s="12" t="s">
        <v>84</v>
      </c>
      <c r="D147" s="14">
        <v>50000</v>
      </c>
      <c r="E147" s="139">
        <v>1166294</v>
      </c>
      <c r="F147" s="80">
        <v>4.023146896993989</v>
      </c>
    </row>
    <row r="148" spans="1:6" s="81" customFormat="1" ht="18" customHeight="1">
      <c r="A148" s="293"/>
      <c r="B148" s="13">
        <f t="shared" si="7"/>
        <v>12500</v>
      </c>
      <c r="C148" s="12" t="s">
        <v>84</v>
      </c>
      <c r="D148" s="14">
        <v>25000</v>
      </c>
      <c r="E148" s="139">
        <v>1196721</v>
      </c>
      <c r="F148" s="80">
        <v>2.8746278844062614</v>
      </c>
    </row>
    <row r="149" spans="1:6" s="81" customFormat="1" ht="18" customHeight="1">
      <c r="A149" s="293"/>
      <c r="B149" s="13">
        <f t="shared" si="7"/>
        <v>5000</v>
      </c>
      <c r="C149" s="12" t="s">
        <v>84</v>
      </c>
      <c r="D149" s="14">
        <v>12500</v>
      </c>
      <c r="E149" s="139">
        <v>1338921</v>
      </c>
      <c r="F149" s="80">
        <v>1.4818436071761523</v>
      </c>
    </row>
    <row r="150" spans="1:6" s="81" customFormat="1" ht="18" customHeight="1">
      <c r="A150" s="293"/>
      <c r="B150" s="13">
        <f t="shared" si="7"/>
        <v>2500</v>
      </c>
      <c r="C150" s="12" t="s">
        <v>84</v>
      </c>
      <c r="D150" s="14">
        <v>5000</v>
      </c>
      <c r="E150" s="139">
        <v>695217.5</v>
      </c>
      <c r="F150" s="80">
        <v>0.57170508292399957</v>
      </c>
    </row>
    <row r="151" spans="1:6" s="81" customFormat="1" ht="18" customHeight="1">
      <c r="A151" s="293"/>
      <c r="B151" s="13">
        <f t="shared" si="7"/>
        <v>1250</v>
      </c>
      <c r="C151" s="12" t="s">
        <v>84</v>
      </c>
      <c r="D151" s="14">
        <v>2500</v>
      </c>
      <c r="E151" s="139">
        <v>448934.3</v>
      </c>
      <c r="F151" s="80">
        <v>-0.62209930124233659</v>
      </c>
    </row>
    <row r="152" spans="1:6" s="81" customFormat="1" ht="18" customHeight="1">
      <c r="A152" s="293"/>
      <c r="B152" s="13">
        <f t="shared" si="7"/>
        <v>500</v>
      </c>
      <c r="C152" s="12" t="s">
        <v>84</v>
      </c>
      <c r="D152" s="14">
        <v>1250</v>
      </c>
      <c r="E152" s="139">
        <v>283451.90000000002</v>
      </c>
      <c r="F152" s="80">
        <v>-2.2853593113378783</v>
      </c>
    </row>
    <row r="153" spans="1:6" s="81" customFormat="1" ht="18" customHeight="1">
      <c r="A153" s="293"/>
      <c r="B153" s="13">
        <f t="shared" si="7"/>
        <v>250</v>
      </c>
      <c r="C153" s="12" t="s">
        <v>84</v>
      </c>
      <c r="D153" s="14">
        <v>500</v>
      </c>
      <c r="E153" s="139">
        <v>69262.070000000007</v>
      </c>
      <c r="F153" s="80">
        <v>-6.0304123494543758</v>
      </c>
    </row>
    <row r="154" spans="1:6" s="81" customFormat="1" ht="18" customHeight="1">
      <c r="A154" s="293"/>
      <c r="B154" s="13">
        <f t="shared" si="7"/>
        <v>125</v>
      </c>
      <c r="C154" s="12" t="s">
        <v>84</v>
      </c>
      <c r="D154" s="14">
        <v>250</v>
      </c>
      <c r="E154" s="139">
        <v>22652.1</v>
      </c>
      <c r="F154" s="80">
        <v>-9.9440392854076034</v>
      </c>
    </row>
    <row r="155" spans="1:6" s="81" customFormat="1" ht="18" customHeight="1">
      <c r="A155" s="293"/>
      <c r="B155" s="13">
        <f t="shared" si="7"/>
        <v>50</v>
      </c>
      <c r="C155" s="12" t="s">
        <v>84</v>
      </c>
      <c r="D155" s="14">
        <v>125</v>
      </c>
      <c r="E155" s="139">
        <v>7488.1909999999998</v>
      </c>
      <c r="F155" s="80">
        <v>-13.636573332419907</v>
      </c>
    </row>
    <row r="156" spans="1:6" s="81" customFormat="1" ht="18" customHeight="1">
      <c r="A156" s="293"/>
      <c r="B156" s="13">
        <f t="shared" si="7"/>
        <v>25</v>
      </c>
      <c r="C156" s="12" t="s">
        <v>84</v>
      </c>
      <c r="D156" s="14">
        <v>50</v>
      </c>
      <c r="E156" s="139">
        <v>1186.758</v>
      </c>
      <c r="F156" s="80">
        <v>-16.510158712291762</v>
      </c>
    </row>
    <row r="157" spans="1:6" s="81" customFormat="1" ht="18" customHeight="1">
      <c r="A157" s="293"/>
      <c r="B157" s="13">
        <f t="shared" si="7"/>
        <v>10</v>
      </c>
      <c r="C157" s="12" t="s">
        <v>84</v>
      </c>
      <c r="D157" s="14">
        <v>25</v>
      </c>
      <c r="E157" s="139">
        <v>354.16899999999998</v>
      </c>
      <c r="F157" s="80">
        <v>-14.520068544396981</v>
      </c>
    </row>
    <row r="158" spans="1:6" s="81" customFormat="1" ht="18" customHeight="1">
      <c r="A158" s="294"/>
      <c r="B158" s="13" t="s">
        <v>85</v>
      </c>
      <c r="C158" s="12" t="s">
        <v>86</v>
      </c>
      <c r="D158" s="14">
        <v>10</v>
      </c>
      <c r="E158" s="139">
        <v>67.117000000000004</v>
      </c>
      <c r="F158" s="80">
        <v>-11.650958298230831</v>
      </c>
    </row>
    <row r="159" spans="1:6" s="81" customFormat="1" ht="18" customHeight="1">
      <c r="A159" s="292">
        <v>2014</v>
      </c>
      <c r="B159" s="256" t="s">
        <v>33</v>
      </c>
      <c r="C159" s="257"/>
      <c r="D159" s="258"/>
      <c r="E159" s="140">
        <v>17931687.541000001</v>
      </c>
      <c r="F159" s="80">
        <f t="shared" ref="F159:F177" si="8">(E159-E118)/E118*100</f>
        <v>1197741.5191048766</v>
      </c>
    </row>
    <row r="160" spans="1:6" s="81" customFormat="1" ht="18" customHeight="1">
      <c r="A160" s="293"/>
      <c r="B160" s="13" t="s">
        <v>82</v>
      </c>
      <c r="C160" s="12" t="s">
        <v>83</v>
      </c>
      <c r="D160" s="14">
        <v>5000000</v>
      </c>
      <c r="E160" s="139">
        <v>4034177.62</v>
      </c>
      <c r="F160" s="80">
        <f t="shared" si="8"/>
        <v>910549.57562076766</v>
      </c>
    </row>
    <row r="161" spans="1:6" s="81" customFormat="1" ht="18" customHeight="1">
      <c r="A161" s="293"/>
      <c r="B161" s="13">
        <f t="shared" ref="B161:B176" si="9">+D162</f>
        <v>2500000</v>
      </c>
      <c r="C161" s="12" t="s">
        <v>84</v>
      </c>
      <c r="D161" s="14">
        <f>+D160</f>
        <v>5000000</v>
      </c>
      <c r="E161" s="139">
        <v>1206278.1810000001</v>
      </c>
      <c r="F161" s="80">
        <f t="shared" si="8"/>
        <v>1546410.4884615387</v>
      </c>
    </row>
    <row r="162" spans="1:6" s="81" customFormat="1" ht="18" customHeight="1">
      <c r="A162" s="293"/>
      <c r="B162" s="13">
        <f t="shared" si="9"/>
        <v>1250000</v>
      </c>
      <c r="C162" s="12" t="s">
        <v>84</v>
      </c>
      <c r="D162" s="14">
        <v>2500000</v>
      </c>
      <c r="E162" s="139">
        <v>1312038.78</v>
      </c>
      <c r="F162" s="80">
        <f t="shared" si="8"/>
        <v>-92.428373025491169</v>
      </c>
    </row>
    <row r="163" spans="1:6" s="81" customFormat="1" ht="18" customHeight="1">
      <c r="A163" s="293"/>
      <c r="B163" s="13">
        <f t="shared" si="9"/>
        <v>500000</v>
      </c>
      <c r="C163" s="12" t="s">
        <v>84</v>
      </c>
      <c r="D163" s="14">
        <v>1250000</v>
      </c>
      <c r="E163" s="139">
        <v>1767237.659</v>
      </c>
      <c r="F163" s="80">
        <f t="shared" si="8"/>
        <v>-55.530652572257381</v>
      </c>
    </row>
    <row r="164" spans="1:6" s="81" customFormat="1" ht="18" customHeight="1">
      <c r="A164" s="293"/>
      <c r="B164" s="13">
        <f t="shared" si="9"/>
        <v>250000</v>
      </c>
      <c r="C164" s="12" t="s">
        <v>84</v>
      </c>
      <c r="D164" s="14">
        <v>500000</v>
      </c>
      <c r="E164" s="139">
        <v>1332150.1780000001</v>
      </c>
      <c r="F164" s="80">
        <f t="shared" si="8"/>
        <v>26.567683084406958</v>
      </c>
    </row>
    <row r="165" spans="1:6" s="81" customFormat="1" ht="18" customHeight="1">
      <c r="A165" s="293"/>
      <c r="B165" s="13">
        <f t="shared" si="9"/>
        <v>50000</v>
      </c>
      <c r="C165" s="12" t="s">
        <v>84</v>
      </c>
      <c r="D165" s="14">
        <v>250000</v>
      </c>
      <c r="E165" s="139">
        <v>2897564.398</v>
      </c>
      <c r="F165" s="80">
        <f t="shared" si="8"/>
        <v>116.77485078590826</v>
      </c>
    </row>
    <row r="166" spans="1:6" s="81" customFormat="1" ht="18" customHeight="1">
      <c r="A166" s="293"/>
      <c r="B166" s="13">
        <f t="shared" si="9"/>
        <v>25000</v>
      </c>
      <c r="C166" s="12" t="s">
        <v>84</v>
      </c>
      <c r="D166" s="14">
        <v>50000</v>
      </c>
      <c r="E166" s="139">
        <v>1211502.689</v>
      </c>
      <c r="F166" s="80">
        <f t="shared" si="8"/>
        <v>-32.774293646116675</v>
      </c>
    </row>
    <row r="167" spans="1:6" s="81" customFormat="1" ht="18" customHeight="1">
      <c r="A167" s="293"/>
      <c r="B167" s="13">
        <f t="shared" si="9"/>
        <v>12500</v>
      </c>
      <c r="C167" s="12" t="s">
        <v>84</v>
      </c>
      <c r="D167" s="14">
        <v>25000</v>
      </c>
      <c r="E167" s="139">
        <v>1250742.273</v>
      </c>
      <c r="F167" s="80">
        <f t="shared" si="8"/>
        <v>-0.97005425203919859</v>
      </c>
    </row>
    <row r="168" spans="1:6" s="81" customFormat="1" ht="18" customHeight="1">
      <c r="A168" s="293"/>
      <c r="B168" s="13">
        <f t="shared" si="9"/>
        <v>5000</v>
      </c>
      <c r="C168" s="12" t="s">
        <v>84</v>
      </c>
      <c r="D168" s="14">
        <v>12500</v>
      </c>
      <c r="E168" s="139">
        <v>1368306.656</v>
      </c>
      <c r="F168" s="80">
        <f t="shared" si="8"/>
        <v>-50.308517274088793</v>
      </c>
    </row>
    <row r="169" spans="1:6" s="81" customFormat="1" ht="18" customHeight="1">
      <c r="A169" s="293"/>
      <c r="B169" s="13">
        <f t="shared" si="9"/>
        <v>2500</v>
      </c>
      <c r="C169" s="12" t="s">
        <v>84</v>
      </c>
      <c r="D169" s="14">
        <v>5000</v>
      </c>
      <c r="E169" s="139">
        <v>706386.57299999997</v>
      </c>
      <c r="F169" s="80">
        <f t="shared" si="8"/>
        <v>-36.99654268199685</v>
      </c>
    </row>
    <row r="170" spans="1:6" s="81" customFormat="1" ht="18" customHeight="1">
      <c r="A170" s="293"/>
      <c r="B170" s="13">
        <f t="shared" si="9"/>
        <v>1250</v>
      </c>
      <c r="C170" s="12" t="s">
        <v>84</v>
      </c>
      <c r="D170" s="14">
        <v>2500</v>
      </c>
      <c r="E170" s="139">
        <v>456248.11499999999</v>
      </c>
      <c r="F170" s="80">
        <f t="shared" si="8"/>
        <v>-60.779199952548012</v>
      </c>
    </row>
    <row r="171" spans="1:6" s="81" customFormat="1" ht="18" customHeight="1">
      <c r="A171" s="293"/>
      <c r="B171" s="13">
        <f t="shared" si="9"/>
        <v>500</v>
      </c>
      <c r="C171" s="12" t="s">
        <v>84</v>
      </c>
      <c r="D171" s="14">
        <v>1250</v>
      </c>
      <c r="E171" s="139">
        <v>286802.31800000003</v>
      </c>
      <c r="F171" s="80">
        <f t="shared" si="8"/>
        <v>-78.262176796501365</v>
      </c>
    </row>
    <row r="172" spans="1:6" s="81" customFormat="1" ht="18" customHeight="1">
      <c r="A172" s="293"/>
      <c r="B172" s="13">
        <f t="shared" si="9"/>
        <v>250</v>
      </c>
      <c r="C172" s="12" t="s">
        <v>84</v>
      </c>
      <c r="D172" s="14">
        <v>500</v>
      </c>
      <c r="E172" s="139">
        <v>69897.5</v>
      </c>
      <c r="F172" s="80">
        <f t="shared" si="8"/>
        <v>-89.888472663542444</v>
      </c>
    </row>
    <row r="173" spans="1:6" s="81" customFormat="1" ht="18" customHeight="1">
      <c r="A173" s="293"/>
      <c r="B173" s="13">
        <f t="shared" si="9"/>
        <v>125</v>
      </c>
      <c r="C173" s="12" t="s">
        <v>84</v>
      </c>
      <c r="D173" s="14">
        <v>250</v>
      </c>
      <c r="E173" s="139">
        <v>23142.812000000002</v>
      </c>
      <c r="F173" s="80">
        <f t="shared" si="8"/>
        <v>-94.877014135863504</v>
      </c>
    </row>
    <row r="174" spans="1:6" s="81" customFormat="1" ht="18" customHeight="1">
      <c r="A174" s="293"/>
      <c r="B174" s="13">
        <f t="shared" si="9"/>
        <v>50</v>
      </c>
      <c r="C174" s="12" t="s">
        <v>84</v>
      </c>
      <c r="D174" s="14">
        <v>125</v>
      </c>
      <c r="E174" s="139">
        <v>7599.8310000000001</v>
      </c>
      <c r="F174" s="80">
        <f t="shared" si="8"/>
        <v>-97.380103095235711</v>
      </c>
    </row>
    <row r="175" spans="1:6" s="81" customFormat="1" ht="18" customHeight="1">
      <c r="A175" s="293"/>
      <c r="B175" s="13">
        <f t="shared" si="9"/>
        <v>25</v>
      </c>
      <c r="C175" s="12" t="s">
        <v>84</v>
      </c>
      <c r="D175" s="14">
        <v>50</v>
      </c>
      <c r="E175" s="139">
        <v>1192.404</v>
      </c>
      <c r="F175" s="80">
        <f t="shared" si="8"/>
        <v>-98.382235584456822</v>
      </c>
    </row>
    <row r="176" spans="1:6" s="81" customFormat="1" ht="18" customHeight="1">
      <c r="A176" s="293"/>
      <c r="B176" s="13">
        <f t="shared" si="9"/>
        <v>10</v>
      </c>
      <c r="C176" s="12" t="s">
        <v>84</v>
      </c>
      <c r="D176" s="14">
        <v>25</v>
      </c>
      <c r="E176" s="139">
        <v>352.49200000000002</v>
      </c>
      <c r="F176" s="80">
        <f t="shared" si="8"/>
        <v>-98.598628572882518</v>
      </c>
    </row>
    <row r="177" spans="1:6" s="81" customFormat="1" ht="18" customHeight="1">
      <c r="A177" s="294"/>
      <c r="B177" s="13" t="s">
        <v>85</v>
      </c>
      <c r="C177" s="12" t="s">
        <v>86</v>
      </c>
      <c r="D177" s="14">
        <v>10</v>
      </c>
      <c r="E177" s="139">
        <v>67.061999999999998</v>
      </c>
      <c r="F177" s="80">
        <f t="shared" si="8"/>
        <v>-99.226554969126553</v>
      </c>
    </row>
    <row r="178" spans="1:6" s="81" customFormat="1" ht="18" customHeight="1">
      <c r="A178" s="292">
        <v>2015</v>
      </c>
      <c r="B178" s="256" t="s">
        <v>33</v>
      </c>
      <c r="C178" s="257"/>
      <c r="D178" s="258"/>
      <c r="E178" s="140">
        <v>18494380.471000001</v>
      </c>
      <c r="F178" s="80">
        <f>(E178-E159)/E159*100</f>
        <v>3.1379808995301057</v>
      </c>
    </row>
    <row r="179" spans="1:6" s="81" customFormat="1" ht="18" customHeight="1">
      <c r="A179" s="293"/>
      <c r="B179" s="13" t="s">
        <v>82</v>
      </c>
      <c r="C179" s="12" t="s">
        <v>83</v>
      </c>
      <c r="D179" s="14">
        <v>5000000</v>
      </c>
      <c r="E179" s="139">
        <v>3959552.0649999999</v>
      </c>
      <c r="F179" s="80">
        <f t="shared" ref="F179:F196" si="10">(E179-E160)/E160*100</f>
        <v>-1.8498331513722532</v>
      </c>
    </row>
    <row r="180" spans="1:6" s="81" customFormat="1" ht="18" customHeight="1">
      <c r="A180" s="293"/>
      <c r="B180" s="13">
        <f t="shared" ref="B180:B195" si="11">+D181</f>
        <v>2500000</v>
      </c>
      <c r="C180" s="12" t="s">
        <v>84</v>
      </c>
      <c r="D180" s="14">
        <f>+D179</f>
        <v>5000000</v>
      </c>
      <c r="E180" s="139">
        <v>1270414.7679999999</v>
      </c>
      <c r="F180" s="80">
        <f t="shared" si="10"/>
        <v>5.3168985405033879</v>
      </c>
    </row>
    <row r="181" spans="1:6" s="81" customFormat="1" ht="18" customHeight="1">
      <c r="A181" s="293"/>
      <c r="B181" s="13">
        <f t="shared" si="11"/>
        <v>1250000</v>
      </c>
      <c r="C181" s="12" t="s">
        <v>84</v>
      </c>
      <c r="D181" s="14">
        <v>2500000</v>
      </c>
      <c r="E181" s="139">
        <v>1372731.8640000001</v>
      </c>
      <c r="F181" s="80">
        <f t="shared" si="10"/>
        <v>4.6258605252506353</v>
      </c>
    </row>
    <row r="182" spans="1:6" s="81" customFormat="1" ht="18" customHeight="1">
      <c r="A182" s="293"/>
      <c r="B182" s="13">
        <f t="shared" si="11"/>
        <v>500000</v>
      </c>
      <c r="C182" s="12" t="s">
        <v>84</v>
      </c>
      <c r="D182" s="14">
        <v>1250000</v>
      </c>
      <c r="E182" s="139">
        <v>1774223.534</v>
      </c>
      <c r="F182" s="80">
        <f t="shared" si="10"/>
        <v>0.39529912484736163</v>
      </c>
    </row>
    <row r="183" spans="1:6" s="81" customFormat="1" ht="18" customHeight="1">
      <c r="A183" s="293"/>
      <c r="B183" s="13">
        <f t="shared" si="11"/>
        <v>250000</v>
      </c>
      <c r="C183" s="12" t="s">
        <v>84</v>
      </c>
      <c r="D183" s="14">
        <v>500000</v>
      </c>
      <c r="E183" s="139">
        <v>1374997.7409999999</v>
      </c>
      <c r="F183" s="80">
        <f t="shared" si="10"/>
        <v>3.2164213695732315</v>
      </c>
    </row>
    <row r="184" spans="1:6" s="81" customFormat="1" ht="18" customHeight="1">
      <c r="A184" s="293"/>
      <c r="B184" s="13">
        <f t="shared" si="11"/>
        <v>50000</v>
      </c>
      <c r="C184" s="12" t="s">
        <v>84</v>
      </c>
      <c r="D184" s="14">
        <v>250000</v>
      </c>
      <c r="E184" s="139">
        <v>3028316.2719999999</v>
      </c>
      <c r="F184" s="80">
        <f t="shared" si="10"/>
        <v>4.5124751701894645</v>
      </c>
    </row>
    <row r="185" spans="1:6" s="81" customFormat="1" ht="18" customHeight="1">
      <c r="A185" s="293"/>
      <c r="B185" s="13">
        <f t="shared" si="11"/>
        <v>25000</v>
      </c>
      <c r="C185" s="12" t="s">
        <v>84</v>
      </c>
      <c r="D185" s="14">
        <v>50000</v>
      </c>
      <c r="E185" s="139">
        <v>1288441.46</v>
      </c>
      <c r="F185" s="80">
        <f t="shared" si="10"/>
        <v>6.350689247211398</v>
      </c>
    </row>
    <row r="186" spans="1:6" s="81" customFormat="1" ht="18" customHeight="1">
      <c r="A186" s="293"/>
      <c r="B186" s="13">
        <f t="shared" si="11"/>
        <v>12500</v>
      </c>
      <c r="C186" s="12" t="s">
        <v>84</v>
      </c>
      <c r="D186" s="14">
        <v>25000</v>
      </c>
      <c r="E186" s="139">
        <v>1340184.953</v>
      </c>
      <c r="F186" s="80">
        <f t="shared" si="10"/>
        <v>7.1511679049165648</v>
      </c>
    </row>
    <row r="187" spans="1:6" s="81" customFormat="1" ht="18" customHeight="1">
      <c r="A187" s="293"/>
      <c r="B187" s="13">
        <f t="shared" si="11"/>
        <v>5000</v>
      </c>
      <c r="C187" s="12" t="s">
        <v>84</v>
      </c>
      <c r="D187" s="14">
        <v>12500</v>
      </c>
      <c r="E187" s="139">
        <v>1457384.52</v>
      </c>
      <c r="F187" s="80">
        <f t="shared" si="10"/>
        <v>6.5100804420847647</v>
      </c>
    </row>
    <row r="188" spans="1:6" s="81" customFormat="1" ht="18" customHeight="1">
      <c r="A188" s="293"/>
      <c r="B188" s="13">
        <f t="shared" si="11"/>
        <v>2500</v>
      </c>
      <c r="C188" s="12" t="s">
        <v>84</v>
      </c>
      <c r="D188" s="14">
        <v>5000</v>
      </c>
      <c r="E188" s="139">
        <v>750733.16399999999</v>
      </c>
      <c r="F188" s="80">
        <f t="shared" si="10"/>
        <v>6.2779493120405077</v>
      </c>
    </row>
    <row r="189" spans="1:6" s="81" customFormat="1" ht="18" customHeight="1">
      <c r="A189" s="293"/>
      <c r="B189" s="13">
        <f t="shared" si="11"/>
        <v>1250</v>
      </c>
      <c r="C189" s="12" t="s">
        <v>84</v>
      </c>
      <c r="D189" s="14">
        <v>2500</v>
      </c>
      <c r="E189" s="139">
        <v>478992.66600000003</v>
      </c>
      <c r="F189" s="80">
        <f t="shared" si="10"/>
        <v>4.9851276645822491</v>
      </c>
    </row>
    <row r="190" spans="1:6" s="81" customFormat="1" ht="18" customHeight="1">
      <c r="A190" s="293"/>
      <c r="B190" s="13">
        <f t="shared" si="11"/>
        <v>500</v>
      </c>
      <c r="C190" s="12" t="s">
        <v>84</v>
      </c>
      <c r="D190" s="14">
        <v>1250</v>
      </c>
      <c r="E190" s="139">
        <v>295243.20400000003</v>
      </c>
      <c r="F190" s="80">
        <f t="shared" si="10"/>
        <v>2.943102433363177</v>
      </c>
    </row>
    <row r="191" spans="1:6" s="81" customFormat="1" ht="18" customHeight="1">
      <c r="A191" s="293"/>
      <c r="B191" s="13">
        <f t="shared" si="11"/>
        <v>250</v>
      </c>
      <c r="C191" s="12" t="s">
        <v>84</v>
      </c>
      <c r="D191" s="14">
        <v>500</v>
      </c>
      <c r="E191" s="139">
        <v>70723.138000000006</v>
      </c>
      <c r="F191" s="80">
        <f t="shared" si="10"/>
        <v>1.1812124897170948</v>
      </c>
    </row>
    <row r="192" spans="1:6" s="81" customFormat="1" ht="18" customHeight="1">
      <c r="A192" s="293"/>
      <c r="B192" s="13">
        <f t="shared" si="11"/>
        <v>125</v>
      </c>
      <c r="C192" s="12" t="s">
        <v>84</v>
      </c>
      <c r="D192" s="14">
        <v>250</v>
      </c>
      <c r="E192" s="139">
        <v>23191.055</v>
      </c>
      <c r="F192" s="80">
        <f t="shared" si="10"/>
        <v>0.20845781402881622</v>
      </c>
    </row>
    <row r="193" spans="1:6" s="81" customFormat="1" ht="18" customHeight="1">
      <c r="A193" s="293"/>
      <c r="B193" s="13">
        <f t="shared" si="11"/>
        <v>50</v>
      </c>
      <c r="C193" s="12" t="s">
        <v>84</v>
      </c>
      <c r="D193" s="14">
        <v>125</v>
      </c>
      <c r="E193" s="139">
        <v>7643.3969999999999</v>
      </c>
      <c r="F193" s="80">
        <f t="shared" si="10"/>
        <v>0.57324958936586612</v>
      </c>
    </row>
    <row r="194" spans="1:6" s="81" customFormat="1" ht="18" customHeight="1">
      <c r="A194" s="293"/>
      <c r="B194" s="13">
        <f t="shared" si="11"/>
        <v>25</v>
      </c>
      <c r="C194" s="12" t="s">
        <v>84</v>
      </c>
      <c r="D194" s="14">
        <v>50</v>
      </c>
      <c r="E194" s="139">
        <v>1188.479</v>
      </c>
      <c r="F194" s="80">
        <f t="shared" si="10"/>
        <v>-0.32916696019134073</v>
      </c>
    </row>
    <row r="195" spans="1:6" s="81" customFormat="1" ht="18" customHeight="1">
      <c r="A195" s="293"/>
      <c r="B195" s="13">
        <f t="shared" si="11"/>
        <v>10</v>
      </c>
      <c r="C195" s="12" t="s">
        <v>84</v>
      </c>
      <c r="D195" s="14">
        <v>25</v>
      </c>
      <c r="E195" s="139">
        <v>351.58800000000002</v>
      </c>
      <c r="F195" s="80">
        <f t="shared" si="10"/>
        <v>-0.25645972107168286</v>
      </c>
    </row>
    <row r="196" spans="1:6" s="81" customFormat="1" ht="18" customHeight="1">
      <c r="A196" s="294"/>
      <c r="B196" s="13" t="s">
        <v>85</v>
      </c>
      <c r="C196" s="12" t="s">
        <v>86</v>
      </c>
      <c r="D196" s="14">
        <v>10</v>
      </c>
      <c r="E196" s="139">
        <v>66.602999999999994</v>
      </c>
      <c r="F196" s="80">
        <f t="shared" si="10"/>
        <v>-0.6844412633085849</v>
      </c>
    </row>
    <row r="197" spans="1:6" s="81" customFormat="1" ht="18" customHeight="1">
      <c r="A197" s="292">
        <v>2016</v>
      </c>
      <c r="B197" s="256" t="s">
        <v>33</v>
      </c>
      <c r="C197" s="257"/>
      <c r="D197" s="258"/>
      <c r="E197" s="140">
        <v>19228790.171</v>
      </c>
      <c r="F197" s="80">
        <f t="shared" ref="F197:F215" si="12">(E197-E159)/E159*100</f>
        <v>7.2335781394485696</v>
      </c>
    </row>
    <row r="198" spans="1:6" s="81" customFormat="1" ht="18" customHeight="1">
      <c r="A198" s="293"/>
      <c r="B198" s="13" t="s">
        <v>82</v>
      </c>
      <c r="C198" s="12" t="s">
        <v>83</v>
      </c>
      <c r="D198" s="14">
        <v>5000000</v>
      </c>
      <c r="E198" s="139">
        <v>4192954.855</v>
      </c>
      <c r="F198" s="80">
        <f t="shared" si="12"/>
        <v>3.9358017905022207</v>
      </c>
    </row>
    <row r="199" spans="1:6" s="81" customFormat="1" ht="18" customHeight="1">
      <c r="A199" s="293"/>
      <c r="B199" s="13">
        <f t="shared" ref="B199:B214" si="13">+D200</f>
        <v>2500000</v>
      </c>
      <c r="C199" s="12" t="s">
        <v>84</v>
      </c>
      <c r="D199" s="14">
        <f>+D198</f>
        <v>5000000</v>
      </c>
      <c r="E199" s="139">
        <v>1330381.9439999999</v>
      </c>
      <c r="F199" s="80">
        <f t="shared" si="12"/>
        <v>10.288154503227293</v>
      </c>
    </row>
    <row r="200" spans="1:6" s="81" customFormat="1" ht="18" customHeight="1">
      <c r="A200" s="293"/>
      <c r="B200" s="13">
        <f t="shared" si="13"/>
        <v>1250000</v>
      </c>
      <c r="C200" s="12" t="s">
        <v>84</v>
      </c>
      <c r="D200" s="14">
        <v>2500000</v>
      </c>
      <c r="E200" s="139">
        <v>1500098.264</v>
      </c>
      <c r="F200" s="80">
        <f t="shared" si="12"/>
        <v>14.333378469194328</v>
      </c>
    </row>
    <row r="201" spans="1:6" s="81" customFormat="1" ht="18" customHeight="1">
      <c r="A201" s="293"/>
      <c r="B201" s="13">
        <f t="shared" si="13"/>
        <v>500000</v>
      </c>
      <c r="C201" s="12" t="s">
        <v>84</v>
      </c>
      <c r="D201" s="14">
        <v>1250000</v>
      </c>
      <c r="E201" s="139">
        <v>1811861.905</v>
      </c>
      <c r="F201" s="80">
        <f t="shared" si="12"/>
        <v>2.5250846015385893</v>
      </c>
    </row>
    <row r="202" spans="1:6" s="81" customFormat="1" ht="18" customHeight="1">
      <c r="A202" s="293"/>
      <c r="B202" s="13">
        <f t="shared" si="13"/>
        <v>250000</v>
      </c>
      <c r="C202" s="12" t="s">
        <v>84</v>
      </c>
      <c r="D202" s="14">
        <v>500000</v>
      </c>
      <c r="E202" s="139">
        <v>1419476.8759999999</v>
      </c>
      <c r="F202" s="80">
        <f t="shared" si="12"/>
        <v>6.5553193207620364</v>
      </c>
    </row>
    <row r="203" spans="1:6" s="81" customFormat="1" ht="18" customHeight="1">
      <c r="A203" s="293"/>
      <c r="B203" s="13">
        <f t="shared" si="13"/>
        <v>50000</v>
      </c>
      <c r="C203" s="12" t="s">
        <v>84</v>
      </c>
      <c r="D203" s="14">
        <v>250000</v>
      </c>
      <c r="E203" s="139">
        <v>3141083.7570000002</v>
      </c>
      <c r="F203" s="80">
        <f t="shared" si="12"/>
        <v>8.4042777157286217</v>
      </c>
    </row>
    <row r="204" spans="1:6" s="81" customFormat="1" ht="18" customHeight="1">
      <c r="A204" s="293"/>
      <c r="B204" s="13">
        <f t="shared" si="13"/>
        <v>25000</v>
      </c>
      <c r="C204" s="12" t="s">
        <v>84</v>
      </c>
      <c r="D204" s="14">
        <v>50000</v>
      </c>
      <c r="E204" s="139">
        <v>1322279.598</v>
      </c>
      <c r="F204" s="80">
        <f t="shared" si="12"/>
        <v>9.1437608852059249</v>
      </c>
    </row>
    <row r="205" spans="1:6" s="81" customFormat="1" ht="18" customHeight="1">
      <c r="A205" s="293"/>
      <c r="B205" s="13">
        <f t="shared" si="13"/>
        <v>12500</v>
      </c>
      <c r="C205" s="12" t="s">
        <v>84</v>
      </c>
      <c r="D205" s="14">
        <v>25000</v>
      </c>
      <c r="E205" s="139">
        <v>1371746.3910000001</v>
      </c>
      <c r="F205" s="80">
        <f t="shared" si="12"/>
        <v>9.6745844937152778</v>
      </c>
    </row>
    <row r="206" spans="1:6" s="81" customFormat="1" ht="18" customHeight="1">
      <c r="A206" s="293"/>
      <c r="B206" s="13">
        <f t="shared" si="13"/>
        <v>5000</v>
      </c>
      <c r="C206" s="12" t="s">
        <v>84</v>
      </c>
      <c r="D206" s="14">
        <v>12500</v>
      </c>
      <c r="E206" s="139">
        <v>1491502.548</v>
      </c>
      <c r="F206" s="80">
        <f t="shared" si="12"/>
        <v>9.0035293959718921</v>
      </c>
    </row>
    <row r="207" spans="1:6" s="81" customFormat="1" ht="18" customHeight="1">
      <c r="A207" s="293"/>
      <c r="B207" s="13">
        <f t="shared" si="13"/>
        <v>2500</v>
      </c>
      <c r="C207" s="12" t="s">
        <v>84</v>
      </c>
      <c r="D207" s="14">
        <v>5000</v>
      </c>
      <c r="E207" s="139">
        <v>765203.37100000004</v>
      </c>
      <c r="F207" s="80">
        <f t="shared" si="12"/>
        <v>8.3264320484189156</v>
      </c>
    </row>
    <row r="208" spans="1:6" s="81" customFormat="1" ht="18" customHeight="1">
      <c r="A208" s="293"/>
      <c r="B208" s="13">
        <f t="shared" si="13"/>
        <v>1250</v>
      </c>
      <c r="C208" s="12" t="s">
        <v>84</v>
      </c>
      <c r="D208" s="14">
        <v>2500</v>
      </c>
      <c r="E208" s="139">
        <v>483390.09</v>
      </c>
      <c r="F208" s="80">
        <f t="shared" si="12"/>
        <v>5.9489506055274406</v>
      </c>
    </row>
    <row r="209" spans="1:6" s="81" customFormat="1" ht="18" customHeight="1">
      <c r="A209" s="293"/>
      <c r="B209" s="13">
        <f t="shared" si="13"/>
        <v>500</v>
      </c>
      <c r="C209" s="12" t="s">
        <v>84</v>
      </c>
      <c r="D209" s="14">
        <v>1250</v>
      </c>
      <c r="E209" s="139">
        <v>296021.93800000002</v>
      </c>
      <c r="F209" s="80">
        <f t="shared" si="12"/>
        <v>3.2146253434395167</v>
      </c>
    </row>
    <row r="210" spans="1:6" s="81" customFormat="1" ht="18" customHeight="1">
      <c r="A210" s="293"/>
      <c r="B210" s="13">
        <f t="shared" si="13"/>
        <v>250</v>
      </c>
      <c r="C210" s="12" t="s">
        <v>84</v>
      </c>
      <c r="D210" s="14">
        <v>500</v>
      </c>
      <c r="E210" s="139">
        <v>70167.952000000005</v>
      </c>
      <c r="F210" s="80">
        <f t="shared" si="12"/>
        <v>0.38692657105047362</v>
      </c>
    </row>
    <row r="211" spans="1:6" s="81" customFormat="1" ht="18" customHeight="1">
      <c r="A211" s="293"/>
      <c r="B211" s="13">
        <f t="shared" si="13"/>
        <v>125</v>
      </c>
      <c r="C211" s="12" t="s">
        <v>84</v>
      </c>
      <c r="D211" s="14">
        <v>250</v>
      </c>
      <c r="E211" s="139">
        <v>23290.614000000001</v>
      </c>
      <c r="F211" s="80">
        <f t="shared" si="12"/>
        <v>0.63865186304931165</v>
      </c>
    </row>
    <row r="212" spans="1:6" s="81" customFormat="1" ht="18" customHeight="1">
      <c r="A212" s="293"/>
      <c r="B212" s="13">
        <f t="shared" si="13"/>
        <v>50</v>
      </c>
      <c r="C212" s="12" t="s">
        <v>84</v>
      </c>
      <c r="D212" s="14">
        <v>125</v>
      </c>
      <c r="E212" s="139">
        <v>7689.473</v>
      </c>
      <c r="F212" s="80">
        <f t="shared" si="12"/>
        <v>1.1795262289385096</v>
      </c>
    </row>
    <row r="213" spans="1:6" s="81" customFormat="1" ht="18" customHeight="1">
      <c r="A213" s="293"/>
      <c r="B213" s="13">
        <f t="shared" si="13"/>
        <v>25</v>
      </c>
      <c r="C213" s="12" t="s">
        <v>84</v>
      </c>
      <c r="D213" s="14">
        <v>50</v>
      </c>
      <c r="E213" s="139">
        <v>1211.3109999999999</v>
      </c>
      <c r="F213" s="80">
        <f t="shared" si="12"/>
        <v>1.5856203098949622</v>
      </c>
    </row>
    <row r="214" spans="1:6" s="81" customFormat="1" ht="18" customHeight="1">
      <c r="A214" s="293"/>
      <c r="B214" s="13">
        <f t="shared" si="13"/>
        <v>10</v>
      </c>
      <c r="C214" s="12" t="s">
        <v>84</v>
      </c>
      <c r="D214" s="14">
        <v>25</v>
      </c>
      <c r="E214" s="139">
        <v>361.322</v>
      </c>
      <c r="F214" s="80">
        <f t="shared" si="12"/>
        <v>2.5050213905563767</v>
      </c>
    </row>
    <row r="215" spans="1:6" s="81" customFormat="1" ht="18" customHeight="1">
      <c r="A215" s="294"/>
      <c r="B215" s="13" t="s">
        <v>85</v>
      </c>
      <c r="C215" s="12" t="s">
        <v>86</v>
      </c>
      <c r="D215" s="14">
        <v>10</v>
      </c>
      <c r="E215" s="139">
        <v>67.962000000000003</v>
      </c>
      <c r="F215" s="80">
        <f t="shared" si="12"/>
        <v>1.3420416927619303</v>
      </c>
    </row>
    <row r="216" spans="1:6" s="81" customFormat="1" ht="18" customHeight="1">
      <c r="A216" s="292">
        <v>2017</v>
      </c>
      <c r="B216" s="256" t="s">
        <v>33</v>
      </c>
      <c r="C216" s="257"/>
      <c r="D216" s="258"/>
      <c r="E216" s="140">
        <v>20698098.068999998</v>
      </c>
      <c r="F216" s="80">
        <f>(E216-E197)/E197*100</f>
        <v>7.641187432665121</v>
      </c>
    </row>
    <row r="217" spans="1:6" s="81" customFormat="1" ht="18" customHeight="1">
      <c r="A217" s="293"/>
      <c r="B217" s="13" t="s">
        <v>82</v>
      </c>
      <c r="C217" s="12" t="s">
        <v>83</v>
      </c>
      <c r="D217" s="14">
        <v>5000000</v>
      </c>
      <c r="E217" s="139">
        <v>4806389.1880000001</v>
      </c>
      <c r="F217" s="80">
        <f t="shared" ref="F217:F234" si="14">(E217-E198)/E198*100</f>
        <v>14.630120147096124</v>
      </c>
    </row>
    <row r="218" spans="1:6" s="81" customFormat="1" ht="18" customHeight="1">
      <c r="A218" s="293"/>
      <c r="B218" s="13">
        <f t="shared" ref="B218:B233" si="15">+D219</f>
        <v>2500000</v>
      </c>
      <c r="C218" s="12" t="s">
        <v>84</v>
      </c>
      <c r="D218" s="14">
        <f>+D217</f>
        <v>5000000</v>
      </c>
      <c r="E218" s="139">
        <v>1460896.5330000001</v>
      </c>
      <c r="F218" s="80">
        <f t="shared" si="14"/>
        <v>9.8103097075707275</v>
      </c>
    </row>
    <row r="219" spans="1:6" s="81" customFormat="1" ht="18" customHeight="1">
      <c r="A219" s="293"/>
      <c r="B219" s="13">
        <f t="shared" si="15"/>
        <v>1250000</v>
      </c>
      <c r="C219" s="12" t="s">
        <v>84</v>
      </c>
      <c r="D219" s="14">
        <v>2500000</v>
      </c>
      <c r="E219" s="139">
        <v>1446362.949</v>
      </c>
      <c r="F219" s="80">
        <f t="shared" si="14"/>
        <v>-3.5821196710617587</v>
      </c>
    </row>
    <row r="220" spans="1:6" s="81" customFormat="1" ht="18" customHeight="1">
      <c r="A220" s="293"/>
      <c r="B220" s="13">
        <f t="shared" si="15"/>
        <v>500000</v>
      </c>
      <c r="C220" s="12" t="s">
        <v>84</v>
      </c>
      <c r="D220" s="14">
        <v>1250000</v>
      </c>
      <c r="E220" s="139">
        <v>2031285.7790000001</v>
      </c>
      <c r="F220" s="80">
        <f t="shared" si="14"/>
        <v>12.11040827087758</v>
      </c>
    </row>
    <row r="221" spans="1:6" s="81" customFormat="1" ht="18" customHeight="1">
      <c r="A221" s="293"/>
      <c r="B221" s="13">
        <f t="shared" si="15"/>
        <v>250000</v>
      </c>
      <c r="C221" s="12" t="s">
        <v>84</v>
      </c>
      <c r="D221" s="14">
        <v>500000</v>
      </c>
      <c r="E221" s="139">
        <v>1520112.808</v>
      </c>
      <c r="F221" s="80">
        <f t="shared" si="14"/>
        <v>7.0896492716095523</v>
      </c>
    </row>
    <row r="222" spans="1:6" s="81" customFormat="1" ht="18" customHeight="1">
      <c r="A222" s="293"/>
      <c r="B222" s="13">
        <f t="shared" si="15"/>
        <v>50000</v>
      </c>
      <c r="C222" s="12" t="s">
        <v>84</v>
      </c>
      <c r="D222" s="14">
        <v>250000</v>
      </c>
      <c r="E222" s="139">
        <v>3358491.466</v>
      </c>
      <c r="F222" s="80">
        <f t="shared" si="14"/>
        <v>6.9214234900772746</v>
      </c>
    </row>
    <row r="223" spans="1:6" s="81" customFormat="1" ht="18" customHeight="1">
      <c r="A223" s="293"/>
      <c r="B223" s="13">
        <f t="shared" si="15"/>
        <v>25000</v>
      </c>
      <c r="C223" s="12" t="s">
        <v>84</v>
      </c>
      <c r="D223" s="14">
        <v>50000</v>
      </c>
      <c r="E223" s="139">
        <v>1419543.294</v>
      </c>
      <c r="F223" s="80">
        <f t="shared" si="14"/>
        <v>7.3557586570279971</v>
      </c>
    </row>
    <row r="224" spans="1:6" s="81" customFormat="1" ht="18" customHeight="1">
      <c r="A224" s="293"/>
      <c r="B224" s="13">
        <f t="shared" si="15"/>
        <v>12500</v>
      </c>
      <c r="C224" s="12" t="s">
        <v>84</v>
      </c>
      <c r="D224" s="14">
        <v>25000</v>
      </c>
      <c r="E224" s="139">
        <v>1440906.726</v>
      </c>
      <c r="F224" s="80">
        <f t="shared" si="14"/>
        <v>5.0417726960143288</v>
      </c>
    </row>
    <row r="225" spans="1:6" s="81" customFormat="1" ht="18" customHeight="1">
      <c r="A225" s="293"/>
      <c r="B225" s="13">
        <f t="shared" si="15"/>
        <v>5000</v>
      </c>
      <c r="C225" s="12" t="s">
        <v>84</v>
      </c>
      <c r="D225" s="14">
        <v>12500</v>
      </c>
      <c r="E225" s="139">
        <v>1537217.483</v>
      </c>
      <c r="F225" s="80">
        <f t="shared" si="14"/>
        <v>3.0650256053065794</v>
      </c>
    </row>
    <row r="226" spans="1:6" s="81" customFormat="1" ht="18" customHeight="1">
      <c r="A226" s="293"/>
      <c r="B226" s="13">
        <f t="shared" si="15"/>
        <v>2500</v>
      </c>
      <c r="C226" s="12" t="s">
        <v>84</v>
      </c>
      <c r="D226" s="14">
        <v>5000</v>
      </c>
      <c r="E226" s="139">
        <v>783088.39899999998</v>
      </c>
      <c r="F226" s="80">
        <f t="shared" si="14"/>
        <v>2.3372908010882156</v>
      </c>
    </row>
    <row r="227" spans="1:6" s="81" customFormat="1" ht="18" customHeight="1">
      <c r="A227" s="293"/>
      <c r="B227" s="13">
        <f t="shared" si="15"/>
        <v>1250</v>
      </c>
      <c r="C227" s="12" t="s">
        <v>84</v>
      </c>
      <c r="D227" s="14">
        <v>2500</v>
      </c>
      <c r="E227" s="139">
        <v>492089.24800000002</v>
      </c>
      <c r="F227" s="80">
        <f t="shared" si="14"/>
        <v>1.7996144687202824</v>
      </c>
    </row>
    <row r="228" spans="1:6" s="81" customFormat="1" ht="18" customHeight="1">
      <c r="A228" s="293"/>
      <c r="B228" s="13">
        <f t="shared" si="15"/>
        <v>500</v>
      </c>
      <c r="C228" s="12" t="s">
        <v>84</v>
      </c>
      <c r="D228" s="14">
        <v>1250</v>
      </c>
      <c r="E228" s="139">
        <v>299113.234</v>
      </c>
      <c r="F228" s="80">
        <f t="shared" si="14"/>
        <v>1.04427936013309</v>
      </c>
    </row>
    <row r="229" spans="1:6" s="81" customFormat="1" ht="18" customHeight="1">
      <c r="A229" s="293"/>
      <c r="B229" s="13">
        <f t="shared" si="15"/>
        <v>250</v>
      </c>
      <c r="C229" s="12" t="s">
        <v>84</v>
      </c>
      <c r="D229" s="14">
        <v>500</v>
      </c>
      <c r="E229" s="139">
        <v>70306.917000000001</v>
      </c>
      <c r="F229" s="80">
        <f t="shared" si="14"/>
        <v>0.19804625336648915</v>
      </c>
    </row>
    <row r="230" spans="1:6" s="81" customFormat="1" ht="18" customHeight="1">
      <c r="A230" s="293"/>
      <c r="B230" s="13">
        <f t="shared" si="15"/>
        <v>125</v>
      </c>
      <c r="C230" s="12" t="s">
        <v>84</v>
      </c>
      <c r="D230" s="14">
        <v>250</v>
      </c>
      <c r="E230" s="139">
        <v>22940.921999999999</v>
      </c>
      <c r="F230" s="80">
        <f t="shared" si="14"/>
        <v>-1.5014288588527667</v>
      </c>
    </row>
    <row r="231" spans="1:6" s="81" customFormat="1" ht="18" customHeight="1">
      <c r="A231" s="293"/>
      <c r="B231" s="13">
        <f t="shared" si="15"/>
        <v>50</v>
      </c>
      <c r="C231" s="12" t="s">
        <v>84</v>
      </c>
      <c r="D231" s="14">
        <v>125</v>
      </c>
      <c r="E231" s="139">
        <v>7679.4719999999998</v>
      </c>
      <c r="F231" s="80">
        <f t="shared" si="14"/>
        <v>-0.13006092875285738</v>
      </c>
    </row>
    <row r="232" spans="1:6" s="81" customFormat="1" ht="18" customHeight="1">
      <c r="A232" s="293"/>
      <c r="B232" s="13">
        <f t="shared" si="15"/>
        <v>25</v>
      </c>
      <c r="C232" s="12" t="s">
        <v>84</v>
      </c>
      <c r="D232" s="14">
        <v>50</v>
      </c>
      <c r="E232" s="139">
        <v>1228.694</v>
      </c>
      <c r="F232" s="80">
        <f t="shared" si="14"/>
        <v>1.4350567277932784</v>
      </c>
    </row>
    <row r="233" spans="1:6" s="81" customFormat="1" ht="18" customHeight="1">
      <c r="A233" s="293"/>
      <c r="B233" s="13">
        <f t="shared" si="15"/>
        <v>10</v>
      </c>
      <c r="C233" s="12" t="s">
        <v>84</v>
      </c>
      <c r="D233" s="14">
        <v>25</v>
      </c>
      <c r="E233" s="139">
        <v>371.62</v>
      </c>
      <c r="F233" s="80">
        <f t="shared" si="14"/>
        <v>2.8500893939477812</v>
      </c>
    </row>
    <row r="234" spans="1:6" s="81" customFormat="1" ht="18" customHeight="1">
      <c r="A234" s="294"/>
      <c r="B234" s="13" t="s">
        <v>85</v>
      </c>
      <c r="C234" s="12" t="s">
        <v>86</v>
      </c>
      <c r="D234" s="14">
        <v>10</v>
      </c>
      <c r="E234" s="139">
        <v>73.337000000000003</v>
      </c>
      <c r="F234" s="80">
        <f t="shared" si="14"/>
        <v>7.9088314057855849</v>
      </c>
    </row>
    <row r="235" spans="1:6" s="81" customFormat="1" ht="18" customHeight="1">
      <c r="A235" s="292">
        <v>2018</v>
      </c>
      <c r="B235" s="256" t="s">
        <v>33</v>
      </c>
      <c r="C235" s="257"/>
      <c r="D235" s="258"/>
      <c r="E235" s="140">
        <v>22579103.403000001</v>
      </c>
      <c r="F235" s="80">
        <f>(E235-E216)/E216*100</f>
        <v>9.0878172850926138</v>
      </c>
    </row>
    <row r="236" spans="1:6" s="81" customFormat="1" ht="18" customHeight="1">
      <c r="A236" s="293"/>
      <c r="B236" s="13" t="s">
        <v>82</v>
      </c>
      <c r="C236" s="12" t="s">
        <v>83</v>
      </c>
      <c r="D236" s="14">
        <v>5000000</v>
      </c>
      <c r="E236" s="139">
        <v>5302000.3830000004</v>
      </c>
      <c r="F236" s="80">
        <f t="shared" ref="F236:F253" si="16">(E236-E217)/E217*100</f>
        <v>10.311507778799545</v>
      </c>
    </row>
    <row r="237" spans="1:6" s="81" customFormat="1" ht="18" customHeight="1">
      <c r="A237" s="293"/>
      <c r="B237" s="13">
        <f t="shared" ref="B237:B252" si="17">+D238</f>
        <v>2500000</v>
      </c>
      <c r="C237" s="12" t="s">
        <v>84</v>
      </c>
      <c r="D237" s="14">
        <f>+D236</f>
        <v>5000000</v>
      </c>
      <c r="E237" s="139">
        <v>1442324.615</v>
      </c>
      <c r="F237" s="80">
        <f t="shared" si="16"/>
        <v>-1.2712685382216635</v>
      </c>
    </row>
    <row r="238" spans="1:6" s="81" customFormat="1" ht="18" customHeight="1">
      <c r="A238" s="293"/>
      <c r="B238" s="13">
        <f t="shared" si="17"/>
        <v>1250000</v>
      </c>
      <c r="C238" s="12" t="s">
        <v>84</v>
      </c>
      <c r="D238" s="14">
        <v>2500000</v>
      </c>
      <c r="E238" s="139">
        <v>1648820.8810000001</v>
      </c>
      <c r="F238" s="80">
        <f t="shared" si="16"/>
        <v>13.997726652219436</v>
      </c>
    </row>
    <row r="239" spans="1:6" s="81" customFormat="1" ht="18" customHeight="1">
      <c r="A239" s="293"/>
      <c r="B239" s="13">
        <f t="shared" si="17"/>
        <v>500000</v>
      </c>
      <c r="C239" s="12" t="s">
        <v>84</v>
      </c>
      <c r="D239" s="14">
        <v>1250000</v>
      </c>
      <c r="E239" s="139">
        <v>2333058.8509999998</v>
      </c>
      <c r="F239" s="80">
        <f t="shared" si="16"/>
        <v>14.856258785436005</v>
      </c>
    </row>
    <row r="240" spans="1:6" s="81" customFormat="1" ht="18" customHeight="1">
      <c r="A240" s="293"/>
      <c r="B240" s="13">
        <f t="shared" si="17"/>
        <v>250000</v>
      </c>
      <c r="C240" s="12" t="s">
        <v>84</v>
      </c>
      <c r="D240" s="14">
        <v>500000</v>
      </c>
      <c r="E240" s="139">
        <v>1720104.9879999999</v>
      </c>
      <c r="F240" s="80">
        <f t="shared" si="16"/>
        <v>13.15640385025951</v>
      </c>
    </row>
    <row r="241" spans="1:6" s="81" customFormat="1" ht="18" customHeight="1">
      <c r="A241" s="293"/>
      <c r="B241" s="13">
        <f t="shared" si="17"/>
        <v>50000</v>
      </c>
      <c r="C241" s="12" t="s">
        <v>84</v>
      </c>
      <c r="D241" s="14">
        <v>250000</v>
      </c>
      <c r="E241" s="139">
        <v>3693767.4369999999</v>
      </c>
      <c r="F241" s="80">
        <f t="shared" si="16"/>
        <v>9.9829335400788501</v>
      </c>
    </row>
    <row r="242" spans="1:6" s="81" customFormat="1" ht="18" customHeight="1">
      <c r="A242" s="293"/>
      <c r="B242" s="13">
        <f t="shared" si="17"/>
        <v>25000</v>
      </c>
      <c r="C242" s="12" t="s">
        <v>84</v>
      </c>
      <c r="D242" s="14">
        <v>50000</v>
      </c>
      <c r="E242" s="139">
        <v>1525024.8259999999</v>
      </c>
      <c r="F242" s="80">
        <f t="shared" si="16"/>
        <v>7.4306667817628318</v>
      </c>
    </row>
    <row r="243" spans="1:6" s="81" customFormat="1" ht="18" customHeight="1">
      <c r="A243" s="293"/>
      <c r="B243" s="13">
        <f t="shared" si="17"/>
        <v>12500</v>
      </c>
      <c r="C243" s="12" t="s">
        <v>84</v>
      </c>
      <c r="D243" s="14">
        <v>25000</v>
      </c>
      <c r="E243" s="139">
        <v>1529261.902</v>
      </c>
      <c r="F243" s="80">
        <f t="shared" si="16"/>
        <v>6.131915023068605</v>
      </c>
    </row>
    <row r="244" spans="1:6" s="81" customFormat="1" ht="18" customHeight="1">
      <c r="A244" s="293"/>
      <c r="B244" s="13">
        <f t="shared" si="17"/>
        <v>5000</v>
      </c>
      <c r="C244" s="12" t="s">
        <v>84</v>
      </c>
      <c r="D244" s="14">
        <v>12500</v>
      </c>
      <c r="E244" s="139">
        <v>1630676.932</v>
      </c>
      <c r="F244" s="80">
        <f t="shared" si="16"/>
        <v>6.0797805147002757</v>
      </c>
    </row>
    <row r="245" spans="1:6" s="81" customFormat="1" ht="18" customHeight="1">
      <c r="A245" s="293"/>
      <c r="B245" s="13">
        <f t="shared" si="17"/>
        <v>2500</v>
      </c>
      <c r="C245" s="12" t="s">
        <v>84</v>
      </c>
      <c r="D245" s="14">
        <v>5000</v>
      </c>
      <c r="E245" s="139">
        <v>825312.00699999998</v>
      </c>
      <c r="F245" s="80">
        <f t="shared" si="16"/>
        <v>5.3919337911172409</v>
      </c>
    </row>
    <row r="246" spans="1:6" s="81" customFormat="1" ht="18" customHeight="1">
      <c r="A246" s="293"/>
      <c r="B246" s="13">
        <f t="shared" si="17"/>
        <v>1250</v>
      </c>
      <c r="C246" s="12" t="s">
        <v>84</v>
      </c>
      <c r="D246" s="14">
        <v>2500</v>
      </c>
      <c r="E246" s="139">
        <v>514672.62900000002</v>
      </c>
      <c r="F246" s="80">
        <f t="shared" si="16"/>
        <v>4.5892856004852174</v>
      </c>
    </row>
    <row r="247" spans="1:6" s="81" customFormat="1" ht="18" customHeight="1">
      <c r="A247" s="293"/>
      <c r="B247" s="13">
        <f t="shared" si="17"/>
        <v>500</v>
      </c>
      <c r="C247" s="12" t="s">
        <v>84</v>
      </c>
      <c r="D247" s="14">
        <v>1250</v>
      </c>
      <c r="E247" s="139">
        <v>309549.88299999997</v>
      </c>
      <c r="F247" s="80">
        <f t="shared" si="16"/>
        <v>3.4891966699139685</v>
      </c>
    </row>
    <row r="248" spans="1:6" s="81" customFormat="1" ht="18" customHeight="1">
      <c r="A248" s="293"/>
      <c r="B248" s="13">
        <f t="shared" si="17"/>
        <v>250</v>
      </c>
      <c r="C248" s="12" t="s">
        <v>84</v>
      </c>
      <c r="D248" s="14">
        <v>500</v>
      </c>
      <c r="E248" s="139">
        <v>71663.494999999995</v>
      </c>
      <c r="F248" s="80">
        <f t="shared" si="16"/>
        <v>1.9295085859048464</v>
      </c>
    </row>
    <row r="249" spans="1:6" s="81" customFormat="1" ht="18" customHeight="1">
      <c r="A249" s="293"/>
      <c r="B249" s="13">
        <f t="shared" si="17"/>
        <v>125</v>
      </c>
      <c r="C249" s="12" t="s">
        <v>84</v>
      </c>
      <c r="D249" s="14">
        <v>250</v>
      </c>
      <c r="E249" s="139">
        <v>23361.253000000001</v>
      </c>
      <c r="F249" s="80">
        <f t="shared" si="16"/>
        <v>1.8322323749673268</v>
      </c>
    </row>
    <row r="250" spans="1:6" s="81" customFormat="1" ht="18" customHeight="1">
      <c r="A250" s="293"/>
      <c r="B250" s="13">
        <f t="shared" si="17"/>
        <v>50</v>
      </c>
      <c r="C250" s="12" t="s">
        <v>84</v>
      </c>
      <c r="D250" s="14">
        <v>125</v>
      </c>
      <c r="E250" s="139">
        <v>7761.7879999999996</v>
      </c>
      <c r="F250" s="80">
        <f t="shared" si="16"/>
        <v>1.0718966095585714</v>
      </c>
    </row>
    <row r="251" spans="1:6" s="81" customFormat="1" ht="18" customHeight="1">
      <c r="A251" s="293"/>
      <c r="B251" s="13">
        <f t="shared" si="17"/>
        <v>25</v>
      </c>
      <c r="C251" s="12" t="s">
        <v>84</v>
      </c>
      <c r="D251" s="14">
        <v>50</v>
      </c>
      <c r="E251" s="139">
        <v>1255.1489999999999</v>
      </c>
      <c r="F251" s="80">
        <f t="shared" si="16"/>
        <v>2.1530991442946679</v>
      </c>
    </row>
    <row r="252" spans="1:6" s="81" customFormat="1" ht="18" customHeight="1">
      <c r="A252" s="293"/>
      <c r="B252" s="13">
        <f t="shared" si="17"/>
        <v>10</v>
      </c>
      <c r="C252" s="12" t="s">
        <v>84</v>
      </c>
      <c r="D252" s="14">
        <v>25</v>
      </c>
      <c r="E252" s="139">
        <v>398.60899999999998</v>
      </c>
      <c r="F252" s="80">
        <f t="shared" si="16"/>
        <v>7.2625262364781156</v>
      </c>
    </row>
    <row r="253" spans="1:6" s="81" customFormat="1" ht="18" customHeight="1">
      <c r="A253" s="294"/>
      <c r="B253" s="13" t="s">
        <v>85</v>
      </c>
      <c r="C253" s="12" t="s">
        <v>86</v>
      </c>
      <c r="D253" s="14">
        <v>10</v>
      </c>
      <c r="E253" s="139">
        <v>87.775000000000006</v>
      </c>
      <c r="F253" s="80">
        <f t="shared" si="16"/>
        <v>19.687197458308905</v>
      </c>
    </row>
    <row r="254" spans="1:6" s="81" customFormat="1" ht="18" customHeight="1">
      <c r="A254" s="292">
        <v>2019</v>
      </c>
      <c r="B254" s="256" t="s">
        <v>33</v>
      </c>
      <c r="C254" s="257"/>
      <c r="D254" s="258"/>
      <c r="E254" s="140">
        <v>23939183.749000002</v>
      </c>
      <c r="F254" s="80">
        <f>(E254-E235)/E235*100</f>
        <v>6.0236242410727971</v>
      </c>
    </row>
    <row r="255" spans="1:6" ht="18" customHeight="1">
      <c r="A255" s="293"/>
      <c r="B255" s="13" t="s">
        <v>82</v>
      </c>
      <c r="C255" s="12" t="s">
        <v>83</v>
      </c>
      <c r="D255" s="14">
        <v>5000000</v>
      </c>
      <c r="E255" s="139">
        <v>5422606.3080000002</v>
      </c>
      <c r="F255" s="80">
        <f t="shared" ref="F255:F272" si="18">(E255-E236)/E236*100</f>
        <v>2.274724939415377</v>
      </c>
    </row>
    <row r="256" spans="1:6" ht="18" customHeight="1">
      <c r="A256" s="293"/>
      <c r="B256" s="13">
        <f t="shared" ref="B256:B271" si="19">+D257</f>
        <v>2500000</v>
      </c>
      <c r="C256" s="12" t="s">
        <v>84</v>
      </c>
      <c r="D256" s="14">
        <f>+D255</f>
        <v>5000000</v>
      </c>
      <c r="E256" s="139">
        <v>1534780.6270000001</v>
      </c>
      <c r="F256" s="80">
        <f t="shared" si="18"/>
        <v>6.4102082872654922</v>
      </c>
    </row>
    <row r="257" spans="1:6" ht="18" customHeight="1">
      <c r="A257" s="293"/>
      <c r="B257" s="13">
        <f t="shared" si="19"/>
        <v>1250000</v>
      </c>
      <c r="C257" s="12" t="s">
        <v>84</v>
      </c>
      <c r="D257" s="14">
        <v>2500000</v>
      </c>
      <c r="E257" s="139">
        <v>1835862.8729999999</v>
      </c>
      <c r="F257" s="80">
        <f t="shared" si="18"/>
        <v>11.343984914028987</v>
      </c>
    </row>
    <row r="258" spans="1:6" ht="18" customHeight="1">
      <c r="A258" s="293"/>
      <c r="B258" s="13">
        <f t="shared" si="19"/>
        <v>500000</v>
      </c>
      <c r="C258" s="12" t="s">
        <v>84</v>
      </c>
      <c r="D258" s="14">
        <v>1250000</v>
      </c>
      <c r="E258" s="139">
        <v>2459001.679</v>
      </c>
      <c r="F258" s="80">
        <f t="shared" si="18"/>
        <v>5.398184788438507</v>
      </c>
    </row>
    <row r="259" spans="1:6" ht="18" customHeight="1">
      <c r="A259" s="293"/>
      <c r="B259" s="13">
        <f t="shared" si="19"/>
        <v>250000</v>
      </c>
      <c r="C259" s="12" t="s">
        <v>84</v>
      </c>
      <c r="D259" s="14">
        <v>500000</v>
      </c>
      <c r="E259" s="139">
        <v>1872224.4669999999</v>
      </c>
      <c r="F259" s="80">
        <f t="shared" si="18"/>
        <v>8.8436159456099457</v>
      </c>
    </row>
    <row r="260" spans="1:6" ht="18" customHeight="1">
      <c r="A260" s="293"/>
      <c r="B260" s="13">
        <f t="shared" si="19"/>
        <v>50000</v>
      </c>
      <c r="C260" s="12" t="s">
        <v>84</v>
      </c>
      <c r="D260" s="14">
        <v>250000</v>
      </c>
      <c r="E260" s="139">
        <v>3972942.64</v>
      </c>
      <c r="F260" s="80">
        <f t="shared" si="18"/>
        <v>7.558007041903549</v>
      </c>
    </row>
    <row r="261" spans="1:6" ht="18" customHeight="1">
      <c r="A261" s="293"/>
      <c r="B261" s="13">
        <f t="shared" si="19"/>
        <v>25000</v>
      </c>
      <c r="C261" s="12" t="s">
        <v>84</v>
      </c>
      <c r="D261" s="14">
        <v>50000</v>
      </c>
      <c r="E261" s="139">
        <v>1628176.5419999999</v>
      </c>
      <c r="F261" s="80">
        <f t="shared" si="18"/>
        <v>6.7639368383633132</v>
      </c>
    </row>
    <row r="262" spans="1:6" ht="18" customHeight="1">
      <c r="A262" s="293"/>
      <c r="B262" s="13">
        <f t="shared" si="19"/>
        <v>12500</v>
      </c>
      <c r="C262" s="12" t="s">
        <v>84</v>
      </c>
      <c r="D262" s="14">
        <v>25000</v>
      </c>
      <c r="E262" s="139">
        <v>1626847.602</v>
      </c>
      <c r="F262" s="80">
        <f t="shared" si="18"/>
        <v>6.381228739980731</v>
      </c>
    </row>
    <row r="263" spans="1:6" ht="18" customHeight="1">
      <c r="A263" s="293"/>
      <c r="B263" s="13">
        <f t="shared" si="19"/>
        <v>5000</v>
      </c>
      <c r="C263" s="12" t="s">
        <v>84</v>
      </c>
      <c r="D263" s="14">
        <v>12500</v>
      </c>
      <c r="E263" s="139">
        <v>1746163.9550000001</v>
      </c>
      <c r="F263" s="80">
        <f t="shared" si="18"/>
        <v>7.0821522481683106</v>
      </c>
    </row>
    <row r="264" spans="1:6" ht="18" customHeight="1">
      <c r="A264" s="293"/>
      <c r="B264" s="13">
        <f t="shared" si="19"/>
        <v>2500</v>
      </c>
      <c r="C264" s="12" t="s">
        <v>84</v>
      </c>
      <c r="D264" s="14">
        <v>5000</v>
      </c>
      <c r="E264" s="139">
        <v>870738.68200000003</v>
      </c>
      <c r="F264" s="80">
        <f t="shared" si="18"/>
        <v>5.504182008102064</v>
      </c>
    </row>
    <row r="265" spans="1:6" ht="18" customHeight="1">
      <c r="A265" s="293"/>
      <c r="B265" s="13">
        <f t="shared" si="19"/>
        <v>1250</v>
      </c>
      <c r="C265" s="12" t="s">
        <v>84</v>
      </c>
      <c r="D265" s="14">
        <v>2500</v>
      </c>
      <c r="E265" s="139">
        <v>540017.45799999998</v>
      </c>
      <c r="F265" s="80">
        <f t="shared" si="18"/>
        <v>4.924456357674301</v>
      </c>
    </row>
    <row r="266" spans="1:6" ht="18" customHeight="1">
      <c r="A266" s="293"/>
      <c r="B266" s="13">
        <f t="shared" si="19"/>
        <v>500</v>
      </c>
      <c r="C266" s="12" t="s">
        <v>84</v>
      </c>
      <c r="D266" s="14">
        <v>1250</v>
      </c>
      <c r="E266" s="139">
        <v>321518.08799999999</v>
      </c>
      <c r="F266" s="80">
        <f t="shared" si="18"/>
        <v>3.8663251570345505</v>
      </c>
    </row>
    <row r="267" spans="1:6" ht="18" customHeight="1">
      <c r="A267" s="293"/>
      <c r="B267" s="13">
        <f t="shared" si="19"/>
        <v>250</v>
      </c>
      <c r="C267" s="12" t="s">
        <v>84</v>
      </c>
      <c r="D267" s="14">
        <v>500</v>
      </c>
      <c r="E267" s="139">
        <v>74442.671000000002</v>
      </c>
      <c r="F267" s="80">
        <f t="shared" si="18"/>
        <v>3.8780916281015974</v>
      </c>
    </row>
    <row r="268" spans="1:6" ht="18" customHeight="1">
      <c r="A268" s="293"/>
      <c r="B268" s="13">
        <f t="shared" si="19"/>
        <v>125</v>
      </c>
      <c r="C268" s="12" t="s">
        <v>84</v>
      </c>
      <c r="D268" s="14">
        <v>250</v>
      </c>
      <c r="E268" s="139">
        <v>24097.526000000002</v>
      </c>
      <c r="F268" s="80">
        <f t="shared" si="18"/>
        <v>3.1516845436330021</v>
      </c>
    </row>
    <row r="269" spans="1:6" ht="18" customHeight="1">
      <c r="A269" s="293"/>
      <c r="B269" s="13">
        <f t="shared" si="19"/>
        <v>50</v>
      </c>
      <c r="C269" s="12" t="s">
        <v>84</v>
      </c>
      <c r="D269" s="14">
        <v>125</v>
      </c>
      <c r="E269" s="139">
        <v>7932.1670000000004</v>
      </c>
      <c r="F269" s="80">
        <f t="shared" si="18"/>
        <v>2.1950998919321276</v>
      </c>
    </row>
    <row r="270" spans="1:6" ht="18" customHeight="1">
      <c r="A270" s="293"/>
      <c r="B270" s="13">
        <f t="shared" si="19"/>
        <v>25</v>
      </c>
      <c r="C270" s="12" t="s">
        <v>84</v>
      </c>
      <c r="D270" s="14">
        <v>50</v>
      </c>
      <c r="E270" s="139">
        <v>1310.9079999999999</v>
      </c>
      <c r="F270" s="80">
        <f t="shared" si="18"/>
        <v>4.4424207803217008</v>
      </c>
    </row>
    <row r="271" spans="1:6" ht="18" customHeight="1">
      <c r="A271" s="293"/>
      <c r="B271" s="13">
        <f t="shared" si="19"/>
        <v>10</v>
      </c>
      <c r="C271" s="12" t="s">
        <v>84</v>
      </c>
      <c r="D271" s="14">
        <v>25</v>
      </c>
      <c r="E271" s="139">
        <v>421.98</v>
      </c>
      <c r="F271" s="80">
        <f t="shared" si="18"/>
        <v>5.8631390661023808</v>
      </c>
    </row>
    <row r="272" spans="1:6" ht="18" customHeight="1">
      <c r="A272" s="294"/>
      <c r="B272" s="13" t="s">
        <v>85</v>
      </c>
      <c r="C272" s="12" t="s">
        <v>86</v>
      </c>
      <c r="D272" s="14">
        <v>10</v>
      </c>
      <c r="E272" s="139">
        <v>97.575999999999993</v>
      </c>
      <c r="F272" s="80">
        <f t="shared" si="18"/>
        <v>11.166049558530318</v>
      </c>
    </row>
    <row r="273" spans="1:6" ht="18" customHeight="1">
      <c r="A273" s="292">
        <v>2020</v>
      </c>
      <c r="B273" s="256" t="s">
        <v>33</v>
      </c>
      <c r="C273" s="257"/>
      <c r="D273" s="258"/>
      <c r="E273" s="140">
        <v>21744561.006999999</v>
      </c>
      <c r="F273" s="80">
        <f>(E273-E254)/E254*100</f>
        <v>-9.1674919454665069</v>
      </c>
    </row>
    <row r="274" spans="1:6" ht="18" customHeight="1">
      <c r="A274" s="293"/>
      <c r="B274" s="13" t="s">
        <v>82</v>
      </c>
      <c r="C274" s="12" t="s">
        <v>83</v>
      </c>
      <c r="D274" s="14">
        <v>5000000</v>
      </c>
      <c r="E274" s="139">
        <v>4405404.3310000002</v>
      </c>
      <c r="F274" s="80">
        <f t="shared" ref="F274:F291" si="20">(E274-E255)/E255*100</f>
        <v>-18.758543755966876</v>
      </c>
    </row>
    <row r="275" spans="1:6" ht="18" customHeight="1">
      <c r="A275" s="293"/>
      <c r="B275" s="13">
        <f t="shared" ref="B275:B290" si="21">+D276</f>
        <v>2500000</v>
      </c>
      <c r="C275" s="12" t="s">
        <v>84</v>
      </c>
      <c r="D275" s="14">
        <f>+D274</f>
        <v>5000000</v>
      </c>
      <c r="E275" s="139">
        <v>1368684.0449999999</v>
      </c>
      <c r="F275" s="80">
        <f t="shared" si="20"/>
        <v>-10.822170874326535</v>
      </c>
    </row>
    <row r="276" spans="1:6" ht="18" customHeight="1">
      <c r="A276" s="293"/>
      <c r="B276" s="13">
        <f t="shared" si="21"/>
        <v>1250000</v>
      </c>
      <c r="C276" s="12" t="s">
        <v>84</v>
      </c>
      <c r="D276" s="14">
        <v>2500000</v>
      </c>
      <c r="E276" s="139">
        <v>1708150.3570000001</v>
      </c>
      <c r="F276" s="80">
        <f t="shared" si="20"/>
        <v>-6.9565389593234519</v>
      </c>
    </row>
    <row r="277" spans="1:6" ht="18" customHeight="1">
      <c r="A277" s="293"/>
      <c r="B277" s="13">
        <f t="shared" si="21"/>
        <v>500000</v>
      </c>
      <c r="C277" s="12" t="s">
        <v>84</v>
      </c>
      <c r="D277" s="14">
        <v>1250000</v>
      </c>
      <c r="E277" s="139">
        <v>2481227.5860000001</v>
      </c>
      <c r="F277" s="80">
        <f t="shared" si="20"/>
        <v>0.90385895991086562</v>
      </c>
    </row>
    <row r="278" spans="1:6" ht="18" customHeight="1">
      <c r="A278" s="293"/>
      <c r="B278" s="13">
        <f t="shared" si="21"/>
        <v>250000</v>
      </c>
      <c r="C278" s="12" t="s">
        <v>84</v>
      </c>
      <c r="D278" s="14">
        <v>500000</v>
      </c>
      <c r="E278" s="139">
        <v>1764709.598</v>
      </c>
      <c r="F278" s="80">
        <f t="shared" si="20"/>
        <v>-5.7426270671635198</v>
      </c>
    </row>
    <row r="279" spans="1:6" ht="18" customHeight="1">
      <c r="A279" s="293"/>
      <c r="B279" s="13">
        <f t="shared" si="21"/>
        <v>50000</v>
      </c>
      <c r="C279" s="12" t="s">
        <v>84</v>
      </c>
      <c r="D279" s="14">
        <v>250000</v>
      </c>
      <c r="E279" s="139">
        <v>3782631.5529999998</v>
      </c>
      <c r="F279" s="80">
        <f t="shared" si="20"/>
        <v>-4.790179578328881</v>
      </c>
    </row>
    <row r="280" spans="1:6" ht="18" customHeight="1">
      <c r="A280" s="293"/>
      <c r="B280" s="13">
        <f t="shared" si="21"/>
        <v>25000</v>
      </c>
      <c r="C280" s="12" t="s">
        <v>84</v>
      </c>
      <c r="D280" s="14">
        <v>50000</v>
      </c>
      <c r="E280" s="139">
        <v>1498326.048</v>
      </c>
      <c r="F280" s="80">
        <f t="shared" si="20"/>
        <v>-7.9752097300514944</v>
      </c>
    </row>
    <row r="281" spans="1:6" ht="18" customHeight="1">
      <c r="A281" s="293"/>
      <c r="B281" s="13">
        <f t="shared" si="21"/>
        <v>12500</v>
      </c>
      <c r="C281" s="12" t="s">
        <v>84</v>
      </c>
      <c r="D281" s="14">
        <v>25000</v>
      </c>
      <c r="E281" s="139">
        <v>1469789.7390000001</v>
      </c>
      <c r="F281" s="80">
        <f t="shared" si="20"/>
        <v>-9.6541226607161885</v>
      </c>
    </row>
    <row r="282" spans="1:6" ht="18" customHeight="1">
      <c r="A282" s="293"/>
      <c r="B282" s="13">
        <f t="shared" si="21"/>
        <v>5000</v>
      </c>
      <c r="C282" s="12" t="s">
        <v>84</v>
      </c>
      <c r="D282" s="14">
        <v>12500</v>
      </c>
      <c r="E282" s="139">
        <v>1579138.946</v>
      </c>
      <c r="F282" s="80">
        <f t="shared" si="20"/>
        <v>-9.5652535102295175</v>
      </c>
    </row>
    <row r="283" spans="1:6" ht="18" customHeight="1">
      <c r="A283" s="293"/>
      <c r="B283" s="13">
        <f t="shared" si="21"/>
        <v>2500</v>
      </c>
      <c r="C283" s="12" t="s">
        <v>84</v>
      </c>
      <c r="D283" s="14">
        <v>5000</v>
      </c>
      <c r="E283" s="139">
        <v>795268.71299999999</v>
      </c>
      <c r="F283" s="80">
        <f t="shared" si="20"/>
        <v>-8.6673499822763169</v>
      </c>
    </row>
    <row r="284" spans="1:6" ht="18" customHeight="1">
      <c r="A284" s="293"/>
      <c r="B284" s="13">
        <f t="shared" si="21"/>
        <v>1250</v>
      </c>
      <c r="C284" s="12" t="s">
        <v>84</v>
      </c>
      <c r="D284" s="14">
        <v>2500</v>
      </c>
      <c r="E284" s="139">
        <v>491231.67499999999</v>
      </c>
      <c r="F284" s="80">
        <f t="shared" si="20"/>
        <v>-9.0341121897581314</v>
      </c>
    </row>
    <row r="285" spans="1:6" ht="18" customHeight="1">
      <c r="A285" s="293"/>
      <c r="B285" s="13">
        <f t="shared" si="21"/>
        <v>500</v>
      </c>
      <c r="C285" s="12" t="s">
        <v>84</v>
      </c>
      <c r="D285" s="14">
        <v>1250</v>
      </c>
      <c r="E285" s="139">
        <v>295612.72200000001</v>
      </c>
      <c r="F285" s="80">
        <f t="shared" si="20"/>
        <v>-8.0572033011094479</v>
      </c>
    </row>
    <row r="286" spans="1:6" ht="18" customHeight="1">
      <c r="A286" s="293"/>
      <c r="B286" s="13">
        <f t="shared" si="21"/>
        <v>250</v>
      </c>
      <c r="C286" s="12" t="s">
        <v>84</v>
      </c>
      <c r="D286" s="14">
        <v>500</v>
      </c>
      <c r="E286" s="139">
        <v>70916.14</v>
      </c>
      <c r="F286" s="80">
        <f t="shared" si="20"/>
        <v>-4.7372440464958636</v>
      </c>
    </row>
    <row r="287" spans="1:6" ht="18" customHeight="1">
      <c r="A287" s="293"/>
      <c r="B287" s="13">
        <f t="shared" si="21"/>
        <v>125</v>
      </c>
      <c r="C287" s="12" t="s">
        <v>84</v>
      </c>
      <c r="D287" s="14">
        <v>250</v>
      </c>
      <c r="E287" s="139">
        <v>23605.972000000002</v>
      </c>
      <c r="F287" s="80">
        <f t="shared" si="20"/>
        <v>-2.0398525558183858</v>
      </c>
    </row>
    <row r="288" spans="1:6" ht="18" customHeight="1">
      <c r="A288" s="293"/>
      <c r="B288" s="13">
        <f t="shared" si="21"/>
        <v>50</v>
      </c>
      <c r="C288" s="12" t="s">
        <v>84</v>
      </c>
      <c r="D288" s="14">
        <v>125</v>
      </c>
      <c r="E288" s="139">
        <v>8018.1540000000005</v>
      </c>
      <c r="F288" s="80">
        <f t="shared" si="20"/>
        <v>1.084029118398542</v>
      </c>
    </row>
    <row r="289" spans="1:6" ht="18" customHeight="1">
      <c r="A289" s="293"/>
      <c r="B289" s="13">
        <f t="shared" si="21"/>
        <v>25</v>
      </c>
      <c r="C289" s="12" t="s">
        <v>84</v>
      </c>
      <c r="D289" s="14">
        <v>50</v>
      </c>
      <c r="E289" s="139">
        <v>1332.69</v>
      </c>
      <c r="F289" s="80">
        <f t="shared" si="20"/>
        <v>1.6615963896780062</v>
      </c>
    </row>
    <row r="290" spans="1:6" ht="18" customHeight="1">
      <c r="A290" s="293"/>
      <c r="B290" s="13">
        <f t="shared" si="21"/>
        <v>10</v>
      </c>
      <c r="C290" s="12" t="s">
        <v>84</v>
      </c>
      <c r="D290" s="14">
        <v>25</v>
      </c>
      <c r="E290" s="139">
        <v>421.62900000000002</v>
      </c>
      <c r="F290" s="80">
        <f t="shared" si="20"/>
        <v>-8.317929759704229E-2</v>
      </c>
    </row>
    <row r="291" spans="1:6" ht="18" customHeight="1">
      <c r="A291" s="294"/>
      <c r="B291" s="13" t="s">
        <v>85</v>
      </c>
      <c r="C291" s="12" t="s">
        <v>86</v>
      </c>
      <c r="D291" s="14">
        <v>10</v>
      </c>
      <c r="E291" s="139">
        <v>91.108999999999995</v>
      </c>
      <c r="F291" s="80">
        <f t="shared" si="20"/>
        <v>-6.6276543412314499</v>
      </c>
    </row>
    <row r="292" spans="1:6" ht="18" customHeight="1">
      <c r="A292" s="248"/>
      <c r="B292" s="164"/>
      <c r="C292" s="165"/>
      <c r="D292" s="166"/>
      <c r="E292" s="249"/>
      <c r="F292" s="250"/>
    </row>
    <row r="293" spans="1:6">
      <c r="A293" s="81" t="s">
        <v>201</v>
      </c>
    </row>
    <row r="294" spans="1:6">
      <c r="A294" s="81" t="s">
        <v>200</v>
      </c>
    </row>
  </sheetData>
  <mergeCells count="33">
    <mergeCell ref="E5:F5"/>
    <mergeCell ref="A83:A101"/>
    <mergeCell ref="B83:D83"/>
    <mergeCell ref="B7:D7"/>
    <mergeCell ref="A45:A63"/>
    <mergeCell ref="B45:D45"/>
    <mergeCell ref="A5:A6"/>
    <mergeCell ref="B5:D6"/>
    <mergeCell ref="A7:A25"/>
    <mergeCell ref="A26:A44"/>
    <mergeCell ref="A64:A82"/>
    <mergeCell ref="B64:D64"/>
    <mergeCell ref="B26:D26"/>
    <mergeCell ref="A102:A120"/>
    <mergeCell ref="B102:D102"/>
    <mergeCell ref="A178:A196"/>
    <mergeCell ref="B178:D178"/>
    <mergeCell ref="A159:A177"/>
    <mergeCell ref="B159:D159"/>
    <mergeCell ref="B121:D121"/>
    <mergeCell ref="A140:A158"/>
    <mergeCell ref="B140:D140"/>
    <mergeCell ref="A273:A291"/>
    <mergeCell ref="B273:D273"/>
    <mergeCell ref="A121:A139"/>
    <mergeCell ref="A197:A215"/>
    <mergeCell ref="B197:D197"/>
    <mergeCell ref="A254:A272"/>
    <mergeCell ref="B254:D254"/>
    <mergeCell ref="A235:A253"/>
    <mergeCell ref="B235:D235"/>
    <mergeCell ref="A216:A234"/>
    <mergeCell ref="B216:D216"/>
  </mergeCells>
  <phoneticPr fontId="3" type="noConversion"/>
  <printOptions horizontalCentered="1"/>
  <pageMargins left="0.39370078740157483" right="0.39370078740157483" top="0.78740157480314965" bottom="0.39370078740157483" header="0.78740157480314965" footer="0"/>
  <pageSetup paperSize="9" scale="97" fitToHeight="0" orientation="portrait" horizontalDpi="1200" verticalDpi="1200" r:id="rId1"/>
  <headerFooter alignWithMargins="0">
    <oddHeader>&amp;RPágina &amp;P de &amp;N</oddHeader>
  </headerFooter>
  <rowBreaks count="2" manualBreakCount="2">
    <brk id="44" max="5" man="1"/>
    <brk id="82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318"/>
  <sheetViews>
    <sheetView showGridLines="0" workbookViewId="0">
      <pane xSplit="1" ySplit="7" topLeftCell="B287" activePane="bottomRight" state="frozen"/>
      <selection activeCell="B22" sqref="B22"/>
      <selection pane="topRight" activeCell="B22" sqref="B22"/>
      <selection pane="bottomLeft" activeCell="B22" sqref="B22"/>
      <selection pane="bottomRight" activeCell="A293" sqref="A293:XFD293"/>
    </sheetView>
  </sheetViews>
  <sheetFormatPr defaultRowHeight="12.75"/>
  <cols>
    <col min="1" max="1" width="8.85546875" style="1" customWidth="1"/>
    <col min="2" max="2" width="9.7109375" style="1" bestFit="1" customWidth="1"/>
    <col min="3" max="3" width="4" style="1" customWidth="1"/>
    <col min="4" max="4" width="9.7109375" style="1" bestFit="1" customWidth="1"/>
    <col min="5" max="8" width="10.85546875" style="1" customWidth="1"/>
    <col min="9" max="9" width="12.140625" style="1" customWidth="1"/>
    <col min="10" max="12" width="10.85546875" style="1" customWidth="1"/>
    <col min="13" max="13" width="13.5703125" style="1" customWidth="1"/>
    <col min="14" max="16" width="9.140625" style="1"/>
    <col min="17" max="17" width="10.42578125" style="1" bestFit="1" customWidth="1"/>
    <col min="18" max="16384" width="9.140625" style="1"/>
  </cols>
  <sheetData>
    <row r="1" spans="1:12" s="64" customFormat="1">
      <c r="A1" s="63" t="s">
        <v>4</v>
      </c>
    </row>
    <row r="2" spans="1:12" s="64" customFormat="1"/>
    <row r="3" spans="1:12" s="64" customFormat="1">
      <c r="A3" s="65" t="s">
        <v>113</v>
      </c>
      <c r="H3" s="65"/>
    </row>
    <row r="4" spans="1:12">
      <c r="L4" s="4"/>
    </row>
    <row r="5" spans="1:12" s="3" customFormat="1" ht="15.75" customHeight="1">
      <c r="A5" s="262" t="s">
        <v>0</v>
      </c>
      <c r="B5" s="262" t="s">
        <v>81</v>
      </c>
      <c r="C5" s="262"/>
      <c r="D5" s="262"/>
      <c r="E5" s="308" t="s">
        <v>98</v>
      </c>
      <c r="F5" s="309"/>
      <c r="G5" s="309"/>
      <c r="H5" s="310"/>
      <c r="I5" s="259" t="s">
        <v>79</v>
      </c>
      <c r="J5" s="260"/>
      <c r="K5" s="260"/>
      <c r="L5" s="261"/>
    </row>
    <row r="6" spans="1:12" s="3" customFormat="1" ht="15.75" customHeight="1">
      <c r="A6" s="262"/>
      <c r="B6" s="262"/>
      <c r="C6" s="262"/>
      <c r="D6" s="262"/>
      <c r="E6" s="306" t="s">
        <v>102</v>
      </c>
      <c r="F6" s="306" t="s">
        <v>99</v>
      </c>
      <c r="G6" s="304" t="s">
        <v>100</v>
      </c>
      <c r="H6" s="304" t="s">
        <v>101</v>
      </c>
      <c r="I6" s="304" t="s">
        <v>103</v>
      </c>
      <c r="J6" s="306" t="s">
        <v>99</v>
      </c>
      <c r="K6" s="304" t="s">
        <v>104</v>
      </c>
      <c r="L6" s="304" t="s">
        <v>101</v>
      </c>
    </row>
    <row r="7" spans="1:12" s="3" customFormat="1" ht="23.25" customHeight="1">
      <c r="A7" s="262"/>
      <c r="B7" s="262"/>
      <c r="C7" s="262"/>
      <c r="D7" s="262"/>
      <c r="E7" s="307"/>
      <c r="F7" s="307"/>
      <c r="G7" s="305"/>
      <c r="H7" s="307"/>
      <c r="I7" s="307"/>
      <c r="J7" s="307"/>
      <c r="K7" s="307"/>
      <c r="L7" s="307"/>
    </row>
    <row r="8" spans="1:12" s="6" customFormat="1" ht="18" customHeight="1">
      <c r="A8" s="292">
        <v>2006</v>
      </c>
      <c r="B8" s="256" t="s">
        <v>33</v>
      </c>
      <c r="C8" s="257"/>
      <c r="D8" s="258"/>
      <c r="E8" s="173">
        <v>1038618</v>
      </c>
      <c r="F8" s="184">
        <v>100.00099999999999</v>
      </c>
      <c r="G8" s="183">
        <v>1038618</v>
      </c>
      <c r="H8" s="184">
        <v>100.00099999999999</v>
      </c>
      <c r="I8" s="173">
        <v>14350973</v>
      </c>
      <c r="J8" s="186">
        <v>100</v>
      </c>
      <c r="K8" s="173">
        <v>14350973</v>
      </c>
      <c r="L8" s="184">
        <v>100</v>
      </c>
    </row>
    <row r="9" spans="1:12" s="6" customFormat="1" ht="18" customHeight="1">
      <c r="A9" s="293"/>
      <c r="B9" s="13" t="s">
        <v>82</v>
      </c>
      <c r="C9" s="12" t="s">
        <v>83</v>
      </c>
      <c r="D9" s="14">
        <v>5000000</v>
      </c>
      <c r="E9" s="114">
        <v>37</v>
      </c>
      <c r="F9" s="113">
        <v>4.0000000000000001E-3</v>
      </c>
      <c r="G9" s="114">
        <v>1038618</v>
      </c>
      <c r="H9" s="113">
        <v>100.00099999999999</v>
      </c>
      <c r="I9" s="112">
        <v>2126111</v>
      </c>
      <c r="J9" s="115">
        <v>14.8</v>
      </c>
      <c r="K9" s="112">
        <v>14350973</v>
      </c>
      <c r="L9" s="113">
        <v>100</v>
      </c>
    </row>
    <row r="10" spans="1:12" s="6" customFormat="1" ht="18" customHeight="1">
      <c r="A10" s="293"/>
      <c r="B10" s="13">
        <f>+D11</f>
        <v>2500000</v>
      </c>
      <c r="C10" s="12" t="s">
        <v>84</v>
      </c>
      <c r="D10" s="14">
        <f>+D9</f>
        <v>5000000</v>
      </c>
      <c r="E10" s="114">
        <v>80</v>
      </c>
      <c r="F10" s="113">
        <v>8.0000000000000002E-3</v>
      </c>
      <c r="G10" s="114">
        <v>1038581</v>
      </c>
      <c r="H10" s="113">
        <v>99.996999999999986</v>
      </c>
      <c r="I10" s="112">
        <v>807410</v>
      </c>
      <c r="J10" s="115">
        <v>5.6</v>
      </c>
      <c r="K10" s="114">
        <v>12224862</v>
      </c>
      <c r="L10" s="113">
        <v>85.2</v>
      </c>
    </row>
    <row r="11" spans="1:12" s="6" customFormat="1" ht="18" customHeight="1">
      <c r="A11" s="293"/>
      <c r="B11" s="13">
        <f t="shared" ref="B11:B23" si="0">+D12</f>
        <v>1250000</v>
      </c>
      <c r="C11" s="12" t="s">
        <v>84</v>
      </c>
      <c r="D11" s="14">
        <v>2500000</v>
      </c>
      <c r="E11" s="114">
        <v>187</v>
      </c>
      <c r="F11" s="113">
        <v>1.7999999999999999E-2</v>
      </c>
      <c r="G11" s="114">
        <v>1038501</v>
      </c>
      <c r="H11" s="113">
        <v>99.98899999999999</v>
      </c>
      <c r="I11" s="112">
        <v>796718</v>
      </c>
      <c r="J11" s="115">
        <v>5.6</v>
      </c>
      <c r="K11" s="114">
        <v>11417452</v>
      </c>
      <c r="L11" s="113">
        <v>79.599999999999994</v>
      </c>
    </row>
    <row r="12" spans="1:12" s="6" customFormat="1" ht="18" customHeight="1">
      <c r="A12" s="293"/>
      <c r="B12" s="13">
        <f t="shared" si="0"/>
        <v>500000</v>
      </c>
      <c r="C12" s="12" t="s">
        <v>84</v>
      </c>
      <c r="D12" s="14">
        <v>1250000</v>
      </c>
      <c r="E12" s="114">
        <v>583</v>
      </c>
      <c r="F12" s="113">
        <v>5.6000000000000001E-2</v>
      </c>
      <c r="G12" s="114">
        <v>1038314</v>
      </c>
      <c r="H12" s="113">
        <v>99.970999999999989</v>
      </c>
      <c r="I12" s="112">
        <v>1403949</v>
      </c>
      <c r="J12" s="115">
        <v>9.8000000000000007</v>
      </c>
      <c r="K12" s="114">
        <v>10620734</v>
      </c>
      <c r="L12" s="113">
        <v>74</v>
      </c>
    </row>
    <row r="13" spans="1:12" s="6" customFormat="1" ht="18" customHeight="1">
      <c r="A13" s="293"/>
      <c r="B13" s="13">
        <f t="shared" si="0"/>
        <v>250000</v>
      </c>
      <c r="C13" s="12" t="s">
        <v>84</v>
      </c>
      <c r="D13" s="14">
        <v>500000</v>
      </c>
      <c r="E13" s="114">
        <v>1097</v>
      </c>
      <c r="F13" s="113">
        <v>0.106</v>
      </c>
      <c r="G13" s="114">
        <v>1037731</v>
      </c>
      <c r="H13" s="113">
        <v>99.914999999999992</v>
      </c>
      <c r="I13" s="112">
        <v>1101324</v>
      </c>
      <c r="J13" s="115">
        <v>7.7</v>
      </c>
      <c r="K13" s="114">
        <v>9216785</v>
      </c>
      <c r="L13" s="113">
        <v>64.2</v>
      </c>
    </row>
    <row r="14" spans="1:12" s="6" customFormat="1" ht="18" customHeight="1">
      <c r="A14" s="293"/>
      <c r="B14" s="13">
        <f t="shared" si="0"/>
        <v>50000</v>
      </c>
      <c r="C14" s="12" t="s">
        <v>84</v>
      </c>
      <c r="D14" s="14">
        <v>250000</v>
      </c>
      <c r="E14" s="114">
        <v>7450</v>
      </c>
      <c r="F14" s="113">
        <v>0.71699999999999997</v>
      </c>
      <c r="G14" s="114">
        <v>1036634</v>
      </c>
      <c r="H14" s="113">
        <v>99.808999999999997</v>
      </c>
      <c r="I14" s="112">
        <v>2589190</v>
      </c>
      <c r="J14" s="115">
        <v>18</v>
      </c>
      <c r="K14" s="114">
        <v>8115461</v>
      </c>
      <c r="L14" s="113">
        <v>56.6</v>
      </c>
    </row>
    <row r="15" spans="1:12" s="6" customFormat="1" ht="18" customHeight="1">
      <c r="A15" s="293"/>
      <c r="B15" s="13">
        <f t="shared" si="0"/>
        <v>25000</v>
      </c>
      <c r="C15" s="12" t="s">
        <v>84</v>
      </c>
      <c r="D15" s="14">
        <v>50000</v>
      </c>
      <c r="E15" s="114">
        <v>13927</v>
      </c>
      <c r="F15" s="113">
        <v>1.341</v>
      </c>
      <c r="G15" s="114">
        <v>1029184</v>
      </c>
      <c r="H15" s="113">
        <v>99.091999999999999</v>
      </c>
      <c r="I15" s="112">
        <v>1148275</v>
      </c>
      <c r="J15" s="115">
        <v>8</v>
      </c>
      <c r="K15" s="114">
        <v>5526271</v>
      </c>
      <c r="L15" s="113">
        <v>38.5</v>
      </c>
    </row>
    <row r="16" spans="1:12" s="6" customFormat="1" ht="18" customHeight="1">
      <c r="A16" s="293"/>
      <c r="B16" s="13">
        <f t="shared" si="0"/>
        <v>12500</v>
      </c>
      <c r="C16" s="12" t="s">
        <v>84</v>
      </c>
      <c r="D16" s="14">
        <v>25000</v>
      </c>
      <c r="E16" s="114">
        <v>31898</v>
      </c>
      <c r="F16" s="113">
        <v>3.0710000000000002</v>
      </c>
      <c r="G16" s="114">
        <v>1015257</v>
      </c>
      <c r="H16" s="113">
        <v>97.751000000000005</v>
      </c>
      <c r="I16" s="112">
        <v>1209853</v>
      </c>
      <c r="J16" s="115">
        <v>8.4</v>
      </c>
      <c r="K16" s="114">
        <v>4377996</v>
      </c>
      <c r="L16" s="113">
        <v>30.5</v>
      </c>
    </row>
    <row r="17" spans="1:13" s="6" customFormat="1" ht="18" customHeight="1">
      <c r="A17" s="293"/>
      <c r="B17" s="13">
        <f t="shared" si="0"/>
        <v>5000</v>
      </c>
      <c r="C17" s="12" t="s">
        <v>84</v>
      </c>
      <c r="D17" s="14">
        <v>12500</v>
      </c>
      <c r="E17" s="114">
        <v>82498</v>
      </c>
      <c r="F17" s="113">
        <v>7.9429999999999996</v>
      </c>
      <c r="G17" s="114">
        <v>983359</v>
      </c>
      <c r="H17" s="113">
        <v>94.68</v>
      </c>
      <c r="I17" s="112">
        <v>1444013</v>
      </c>
      <c r="J17" s="115">
        <v>10.1</v>
      </c>
      <c r="K17" s="114">
        <v>3168143</v>
      </c>
      <c r="L17" s="113">
        <v>22.1</v>
      </c>
      <c r="M17" s="147"/>
    </row>
    <row r="18" spans="1:13" s="6" customFormat="1" ht="18" customHeight="1">
      <c r="A18" s="293"/>
      <c r="B18" s="13">
        <f t="shared" si="0"/>
        <v>2500</v>
      </c>
      <c r="C18" s="12" t="s">
        <v>84</v>
      </c>
      <c r="D18" s="14">
        <v>5000</v>
      </c>
      <c r="E18" s="114">
        <v>117139</v>
      </c>
      <c r="F18" s="113">
        <v>11.278</v>
      </c>
      <c r="G18" s="114">
        <v>900861</v>
      </c>
      <c r="H18" s="113">
        <v>86.737000000000009</v>
      </c>
      <c r="I18" s="112">
        <v>768097</v>
      </c>
      <c r="J18" s="115">
        <v>5.3</v>
      </c>
      <c r="K18" s="114">
        <v>1724130</v>
      </c>
      <c r="L18" s="113">
        <v>12</v>
      </c>
      <c r="M18" s="147"/>
    </row>
    <row r="19" spans="1:13" s="6" customFormat="1" ht="18" customHeight="1">
      <c r="A19" s="293"/>
      <c r="B19" s="13">
        <f t="shared" si="0"/>
        <v>1250</v>
      </c>
      <c r="C19" s="12" t="s">
        <v>84</v>
      </c>
      <c r="D19" s="14">
        <v>2500</v>
      </c>
      <c r="E19" s="114">
        <v>157817</v>
      </c>
      <c r="F19" s="113">
        <v>15.195</v>
      </c>
      <c r="G19" s="114">
        <v>783722</v>
      </c>
      <c r="H19" s="113">
        <v>75.459000000000003</v>
      </c>
      <c r="I19" s="112">
        <v>497542</v>
      </c>
      <c r="J19" s="115">
        <v>3.5</v>
      </c>
      <c r="K19" s="114">
        <v>956032</v>
      </c>
      <c r="L19" s="113">
        <v>6.7</v>
      </c>
      <c r="M19" s="147"/>
    </row>
    <row r="20" spans="1:13" s="6" customFormat="1" ht="18" customHeight="1">
      <c r="A20" s="293"/>
      <c r="B20" s="13">
        <f t="shared" si="0"/>
        <v>500</v>
      </c>
      <c r="C20" s="12" t="s">
        <v>84</v>
      </c>
      <c r="D20" s="14">
        <v>1250</v>
      </c>
      <c r="E20" s="114">
        <v>214733</v>
      </c>
      <c r="F20" s="113">
        <v>20.675000000000001</v>
      </c>
      <c r="G20" s="114">
        <v>625905</v>
      </c>
      <c r="H20" s="113">
        <v>60.263999999999996</v>
      </c>
      <c r="I20" s="112">
        <v>334646</v>
      </c>
      <c r="J20" s="115">
        <v>2.2999999999999998</v>
      </c>
      <c r="K20" s="114">
        <v>458491</v>
      </c>
      <c r="L20" s="113">
        <v>3.2</v>
      </c>
      <c r="M20" s="147"/>
    </row>
    <row r="21" spans="1:13" s="6" customFormat="1" ht="18" customHeight="1">
      <c r="A21" s="293"/>
      <c r="B21" s="13">
        <f t="shared" si="0"/>
        <v>250</v>
      </c>
      <c r="C21" s="12" t="s">
        <v>84</v>
      </c>
      <c r="D21" s="14">
        <v>500</v>
      </c>
      <c r="E21" s="114">
        <v>148302</v>
      </c>
      <c r="F21" s="113">
        <v>14.279</v>
      </c>
      <c r="G21" s="114">
        <v>411172</v>
      </c>
      <c r="H21" s="113">
        <v>39.588999999999999</v>
      </c>
      <c r="I21" s="112">
        <v>83342</v>
      </c>
      <c r="J21" s="115">
        <v>0.6</v>
      </c>
      <c r="K21" s="114">
        <v>123845</v>
      </c>
      <c r="L21" s="113">
        <v>0.9</v>
      </c>
      <c r="M21" s="147"/>
    </row>
    <row r="22" spans="1:13" s="6" customFormat="1" ht="18" customHeight="1">
      <c r="A22" s="293"/>
      <c r="B22" s="13">
        <f t="shared" si="0"/>
        <v>125</v>
      </c>
      <c r="C22" s="12" t="s">
        <v>84</v>
      </c>
      <c r="D22" s="14">
        <v>250</v>
      </c>
      <c r="E22" s="114">
        <v>108492</v>
      </c>
      <c r="F22" s="113">
        <v>10.446</v>
      </c>
      <c r="G22" s="114">
        <v>262870</v>
      </c>
      <c r="H22" s="113">
        <v>25.31</v>
      </c>
      <c r="I22" s="112">
        <v>28364</v>
      </c>
      <c r="J22" s="115">
        <v>0.2</v>
      </c>
      <c r="K22" s="114">
        <v>40503</v>
      </c>
      <c r="L22" s="113">
        <v>0.3</v>
      </c>
      <c r="M22" s="147"/>
    </row>
    <row r="23" spans="1:13" s="6" customFormat="1" ht="18" customHeight="1">
      <c r="A23" s="293"/>
      <c r="B23" s="13">
        <f t="shared" si="0"/>
        <v>50</v>
      </c>
      <c r="C23" s="12" t="s">
        <v>84</v>
      </c>
      <c r="D23" s="14">
        <v>125</v>
      </c>
      <c r="E23" s="114">
        <v>83233</v>
      </c>
      <c r="F23" s="113">
        <v>8.0139999999999993</v>
      </c>
      <c r="G23" s="114">
        <v>154378</v>
      </c>
      <c r="H23" s="113">
        <v>14.863999999999999</v>
      </c>
      <c r="I23" s="112">
        <v>9981</v>
      </c>
      <c r="J23" s="115">
        <v>0.1</v>
      </c>
      <c r="K23" s="114">
        <v>12139</v>
      </c>
      <c r="L23" s="113">
        <v>0.1</v>
      </c>
      <c r="M23" s="147"/>
    </row>
    <row r="24" spans="1:13" s="6" customFormat="1" ht="18" customHeight="1">
      <c r="A24" s="293"/>
      <c r="B24" s="13">
        <f>+D25</f>
        <v>25</v>
      </c>
      <c r="C24" s="12" t="s">
        <v>84</v>
      </c>
      <c r="D24" s="14">
        <v>50</v>
      </c>
      <c r="E24" s="114">
        <v>35510</v>
      </c>
      <c r="F24" s="113">
        <v>3.419</v>
      </c>
      <c r="G24" s="114">
        <v>71145</v>
      </c>
      <c r="H24" s="113">
        <v>6.85</v>
      </c>
      <c r="I24" s="112">
        <v>1616</v>
      </c>
      <c r="J24" s="115">
        <v>0</v>
      </c>
      <c r="K24" s="114">
        <v>2158</v>
      </c>
      <c r="L24" s="113">
        <v>0</v>
      </c>
      <c r="M24" s="147"/>
    </row>
    <row r="25" spans="1:13" s="6" customFormat="1" ht="18" customHeight="1">
      <c r="A25" s="293"/>
      <c r="B25" s="13">
        <f>+D26</f>
        <v>10</v>
      </c>
      <c r="C25" s="12" t="s">
        <v>84</v>
      </c>
      <c r="D25" s="14">
        <v>25</v>
      </c>
      <c r="E25" s="114">
        <v>22463</v>
      </c>
      <c r="F25" s="113">
        <v>2.1629999999999998</v>
      </c>
      <c r="G25" s="114">
        <v>35635</v>
      </c>
      <c r="H25" s="113">
        <v>3.431</v>
      </c>
      <c r="I25" s="112">
        <v>463</v>
      </c>
      <c r="J25" s="115">
        <v>0</v>
      </c>
      <c r="K25" s="114">
        <v>542</v>
      </c>
      <c r="L25" s="113">
        <v>0</v>
      </c>
      <c r="M25" s="147"/>
    </row>
    <row r="26" spans="1:13" s="6" customFormat="1" ht="18" customHeight="1">
      <c r="A26" s="294"/>
      <c r="B26" s="13" t="s">
        <v>85</v>
      </c>
      <c r="C26" s="12" t="s">
        <v>86</v>
      </c>
      <c r="D26" s="14">
        <v>10</v>
      </c>
      <c r="E26" s="114">
        <v>13172</v>
      </c>
      <c r="F26" s="113">
        <v>1.268</v>
      </c>
      <c r="G26" s="114">
        <v>13172</v>
      </c>
      <c r="H26" s="113">
        <v>1.268</v>
      </c>
      <c r="I26" s="112">
        <v>79</v>
      </c>
      <c r="J26" s="115">
        <v>0</v>
      </c>
      <c r="K26" s="114">
        <v>79</v>
      </c>
      <c r="L26" s="113">
        <v>0</v>
      </c>
    </row>
    <row r="27" spans="1:13" s="6" customFormat="1" ht="18" customHeight="1">
      <c r="A27" s="292">
        <v>2007</v>
      </c>
      <c r="B27" s="256" t="s">
        <v>33</v>
      </c>
      <c r="C27" s="257"/>
      <c r="D27" s="258"/>
      <c r="E27" s="173">
        <v>1016935</v>
      </c>
      <c r="F27" s="184">
        <v>99.998000000000005</v>
      </c>
      <c r="G27" s="183">
        <v>1016935</v>
      </c>
      <c r="H27" s="184">
        <v>99.998000000000005</v>
      </c>
      <c r="I27" s="173">
        <v>15555568.800000003</v>
      </c>
      <c r="J27" s="186">
        <v>99.999999999999986</v>
      </c>
      <c r="K27" s="183">
        <v>15555568.799999997</v>
      </c>
      <c r="L27" s="184">
        <v>100</v>
      </c>
    </row>
    <row r="28" spans="1:13" s="6" customFormat="1" ht="18" customHeight="1">
      <c r="A28" s="293"/>
      <c r="B28" s="13" t="s">
        <v>82</v>
      </c>
      <c r="C28" s="12" t="s">
        <v>83</v>
      </c>
      <c r="D28" s="14">
        <v>5000000</v>
      </c>
      <c r="E28" s="114">
        <v>49</v>
      </c>
      <c r="F28" s="113">
        <v>5.0000000000000001E-3</v>
      </c>
      <c r="G28" s="114">
        <v>1016935</v>
      </c>
      <c r="H28" s="113">
        <v>99.998000000000005</v>
      </c>
      <c r="I28" s="112">
        <v>2091177.5</v>
      </c>
      <c r="J28" s="115">
        <v>13.443</v>
      </c>
      <c r="K28" s="114">
        <v>15555568.799999997</v>
      </c>
      <c r="L28" s="113">
        <v>100</v>
      </c>
    </row>
    <row r="29" spans="1:13" s="6" customFormat="1" ht="18" customHeight="1">
      <c r="A29" s="293"/>
      <c r="B29" s="13">
        <f>+D30</f>
        <v>2500000</v>
      </c>
      <c r="C29" s="12" t="s">
        <v>84</v>
      </c>
      <c r="D29" s="14">
        <f>+D28</f>
        <v>5000000</v>
      </c>
      <c r="E29" s="114">
        <v>82</v>
      </c>
      <c r="F29" s="113">
        <v>8.0000000000000002E-3</v>
      </c>
      <c r="G29" s="114">
        <v>1016886</v>
      </c>
      <c r="H29" s="113">
        <v>99.993000000000009</v>
      </c>
      <c r="I29" s="112">
        <v>909525.2</v>
      </c>
      <c r="J29" s="115">
        <v>5.8470000000000004</v>
      </c>
      <c r="K29" s="114">
        <v>13464391.299999997</v>
      </c>
      <c r="L29" s="113">
        <v>86.557000000000002</v>
      </c>
    </row>
    <row r="30" spans="1:13" s="6" customFormat="1" ht="18" customHeight="1">
      <c r="A30" s="293"/>
      <c r="B30" s="13">
        <f t="shared" ref="B30:B42" si="1">+D31</f>
        <v>1250000</v>
      </c>
      <c r="C30" s="12" t="s">
        <v>84</v>
      </c>
      <c r="D30" s="14">
        <v>2500000</v>
      </c>
      <c r="E30" s="114">
        <v>216</v>
      </c>
      <c r="F30" s="113">
        <v>2.1000000000000001E-2</v>
      </c>
      <c r="G30" s="114">
        <v>1016804</v>
      </c>
      <c r="H30" s="113">
        <v>99.985000000000014</v>
      </c>
      <c r="I30" s="112">
        <v>1050592</v>
      </c>
      <c r="J30" s="115">
        <v>6.7539999999999996</v>
      </c>
      <c r="K30" s="114">
        <v>12554866.099999998</v>
      </c>
      <c r="L30" s="113">
        <v>80.710000000000008</v>
      </c>
    </row>
    <row r="31" spans="1:13" s="6" customFormat="1" ht="18" customHeight="1">
      <c r="A31" s="293"/>
      <c r="B31" s="13">
        <f t="shared" si="1"/>
        <v>500000</v>
      </c>
      <c r="C31" s="12" t="s">
        <v>84</v>
      </c>
      <c r="D31" s="14">
        <v>1250000</v>
      </c>
      <c r="E31" s="114">
        <v>618</v>
      </c>
      <c r="F31" s="113">
        <v>6.0999999999999999E-2</v>
      </c>
      <c r="G31" s="114">
        <v>1016588</v>
      </c>
      <c r="H31" s="113">
        <v>99.964000000000013</v>
      </c>
      <c r="I31" s="112">
        <v>1578869.6</v>
      </c>
      <c r="J31" s="115">
        <v>10.1</v>
      </c>
      <c r="K31" s="114">
        <v>11504274.099999998</v>
      </c>
      <c r="L31" s="113">
        <v>73.956000000000003</v>
      </c>
    </row>
    <row r="32" spans="1:13" s="6" customFormat="1" ht="18" customHeight="1">
      <c r="A32" s="293"/>
      <c r="B32" s="13">
        <f t="shared" si="1"/>
        <v>250000</v>
      </c>
      <c r="C32" s="12" t="s">
        <v>84</v>
      </c>
      <c r="D32" s="14">
        <v>500000</v>
      </c>
      <c r="E32" s="114">
        <v>1204</v>
      </c>
      <c r="F32" s="113">
        <v>0.11799999999999999</v>
      </c>
      <c r="G32" s="114">
        <v>1015970</v>
      </c>
      <c r="H32" s="113">
        <v>99.903000000000006</v>
      </c>
      <c r="I32" s="112">
        <v>1229193.6000000001</v>
      </c>
      <c r="J32" s="115">
        <v>7.9020000000000001</v>
      </c>
      <c r="K32" s="114">
        <v>9925404.4999999981</v>
      </c>
      <c r="L32" s="113">
        <v>63.806000000000004</v>
      </c>
    </row>
    <row r="33" spans="1:12" s="6" customFormat="1" ht="18" customHeight="1">
      <c r="A33" s="293"/>
      <c r="B33" s="13">
        <f t="shared" si="1"/>
        <v>50000</v>
      </c>
      <c r="C33" s="12" t="s">
        <v>84</v>
      </c>
      <c r="D33" s="14">
        <v>250000</v>
      </c>
      <c r="E33" s="114">
        <v>8176</v>
      </c>
      <c r="F33" s="113">
        <v>0.80400000000000005</v>
      </c>
      <c r="G33" s="114">
        <v>1014766</v>
      </c>
      <c r="H33" s="113">
        <v>99.785000000000011</v>
      </c>
      <c r="I33" s="112">
        <v>2966912.7</v>
      </c>
      <c r="J33" s="115">
        <v>19.073</v>
      </c>
      <c r="K33" s="114">
        <v>8696210.8999999985</v>
      </c>
      <c r="L33" s="113">
        <v>55.904000000000003</v>
      </c>
    </row>
    <row r="34" spans="1:12" s="6" customFormat="1" ht="18" customHeight="1">
      <c r="A34" s="293"/>
      <c r="B34" s="13">
        <f t="shared" si="1"/>
        <v>25000</v>
      </c>
      <c r="C34" s="12" t="s">
        <v>84</v>
      </c>
      <c r="D34" s="14">
        <v>50000</v>
      </c>
      <c r="E34" s="114">
        <v>14954</v>
      </c>
      <c r="F34" s="113">
        <v>1.47</v>
      </c>
      <c r="G34" s="114">
        <v>1006590</v>
      </c>
      <c r="H34" s="113">
        <v>98.981000000000009</v>
      </c>
      <c r="I34" s="112">
        <v>1261101.6000000001</v>
      </c>
      <c r="J34" s="115">
        <v>8.1069999999999993</v>
      </c>
      <c r="K34" s="114">
        <v>5729298.1999999993</v>
      </c>
      <c r="L34" s="113">
        <v>36.831000000000003</v>
      </c>
    </row>
    <row r="35" spans="1:12" s="6" customFormat="1" ht="18" customHeight="1">
      <c r="A35" s="293"/>
      <c r="B35" s="13">
        <f t="shared" si="1"/>
        <v>12500</v>
      </c>
      <c r="C35" s="12" t="s">
        <v>84</v>
      </c>
      <c r="D35" s="14">
        <v>25000</v>
      </c>
      <c r="E35" s="114">
        <v>32631</v>
      </c>
      <c r="F35" s="113">
        <v>3.2090000000000001</v>
      </c>
      <c r="G35" s="114">
        <v>991636</v>
      </c>
      <c r="H35" s="113">
        <v>97.51100000000001</v>
      </c>
      <c r="I35" s="112">
        <v>1287807.3999999999</v>
      </c>
      <c r="J35" s="115">
        <v>8.2789999999999999</v>
      </c>
      <c r="K35" s="114">
        <v>4468196.5999999996</v>
      </c>
      <c r="L35" s="113">
        <v>28.724</v>
      </c>
    </row>
    <row r="36" spans="1:12" s="6" customFormat="1" ht="18" customHeight="1">
      <c r="A36" s="293"/>
      <c r="B36" s="13">
        <f t="shared" si="1"/>
        <v>5000</v>
      </c>
      <c r="C36" s="12" t="s">
        <v>84</v>
      </c>
      <c r="D36" s="14">
        <v>12500</v>
      </c>
      <c r="E36" s="114">
        <v>81870</v>
      </c>
      <c r="F36" s="113">
        <v>8.0510000000000002</v>
      </c>
      <c r="G36" s="114">
        <v>959005</v>
      </c>
      <c r="H36" s="113">
        <v>94.302000000000007</v>
      </c>
      <c r="I36" s="112">
        <v>1469713.1</v>
      </c>
      <c r="J36" s="115">
        <v>9.4480000000000004</v>
      </c>
      <c r="K36" s="114">
        <v>3180389.2</v>
      </c>
      <c r="L36" s="113">
        <v>20.445</v>
      </c>
    </row>
    <row r="37" spans="1:12" s="6" customFormat="1" ht="18" customHeight="1">
      <c r="A37" s="293"/>
      <c r="B37" s="13">
        <f t="shared" si="1"/>
        <v>2500</v>
      </c>
      <c r="C37" s="12" t="s">
        <v>84</v>
      </c>
      <c r="D37" s="14">
        <v>5000</v>
      </c>
      <c r="E37" s="114">
        <v>114721</v>
      </c>
      <c r="F37" s="113">
        <v>11.281000000000001</v>
      </c>
      <c r="G37" s="114">
        <v>877135</v>
      </c>
      <c r="H37" s="113">
        <v>86.251000000000005</v>
      </c>
      <c r="I37" s="112">
        <v>767399.4</v>
      </c>
      <c r="J37" s="115">
        <v>4.9329999999999998</v>
      </c>
      <c r="K37" s="114">
        <v>1710676.1</v>
      </c>
      <c r="L37" s="113">
        <v>10.997</v>
      </c>
    </row>
    <row r="38" spans="1:12" s="6" customFormat="1" ht="18" customHeight="1">
      <c r="A38" s="293"/>
      <c r="B38" s="13">
        <f t="shared" si="1"/>
        <v>1250</v>
      </c>
      <c r="C38" s="12" t="s">
        <v>84</v>
      </c>
      <c r="D38" s="14">
        <v>2500</v>
      </c>
      <c r="E38" s="114">
        <v>153865</v>
      </c>
      <c r="F38" s="113">
        <v>15.13</v>
      </c>
      <c r="G38" s="114">
        <v>762414</v>
      </c>
      <c r="H38" s="113">
        <v>74.97</v>
      </c>
      <c r="I38" s="112">
        <v>494137.59999999998</v>
      </c>
      <c r="J38" s="115">
        <v>3.177</v>
      </c>
      <c r="K38" s="114">
        <v>943276.7</v>
      </c>
      <c r="L38" s="113">
        <v>6.0640000000000001</v>
      </c>
    </row>
    <row r="39" spans="1:12" s="6" customFormat="1" ht="18" customHeight="1">
      <c r="A39" s="293"/>
      <c r="B39" s="13">
        <f t="shared" si="1"/>
        <v>500</v>
      </c>
      <c r="C39" s="12" t="s">
        <v>84</v>
      </c>
      <c r="D39" s="14">
        <v>1250</v>
      </c>
      <c r="E39" s="114">
        <v>210011</v>
      </c>
      <c r="F39" s="113">
        <v>20.651</v>
      </c>
      <c r="G39" s="114">
        <v>608549</v>
      </c>
      <c r="H39" s="113">
        <v>59.84</v>
      </c>
      <c r="I39" s="112">
        <v>329019.59999999998</v>
      </c>
      <c r="J39" s="115">
        <v>2.1150000000000002</v>
      </c>
      <c r="K39" s="114">
        <v>449139.1</v>
      </c>
      <c r="L39" s="113">
        <v>2.8870000000000005</v>
      </c>
    </row>
    <row r="40" spans="1:12" s="6" customFormat="1" ht="18" customHeight="1">
      <c r="A40" s="293"/>
      <c r="B40" s="13">
        <f t="shared" si="1"/>
        <v>250</v>
      </c>
      <c r="C40" s="12" t="s">
        <v>84</v>
      </c>
      <c r="D40" s="14">
        <v>500</v>
      </c>
      <c r="E40" s="114">
        <v>143462</v>
      </c>
      <c r="F40" s="113">
        <v>14.106999999999999</v>
      </c>
      <c r="G40" s="114">
        <v>398538</v>
      </c>
      <c r="H40" s="113">
        <v>39.189</v>
      </c>
      <c r="I40" s="112">
        <v>80856.800000000003</v>
      </c>
      <c r="J40" s="115">
        <v>0.52</v>
      </c>
      <c r="K40" s="114">
        <v>120119.5</v>
      </c>
      <c r="L40" s="113">
        <v>0.77200000000000002</v>
      </c>
    </row>
    <row r="41" spans="1:12" s="6" customFormat="1" ht="18" customHeight="1">
      <c r="A41" s="293"/>
      <c r="B41" s="13">
        <f t="shared" si="1"/>
        <v>125</v>
      </c>
      <c r="C41" s="12" t="s">
        <v>84</v>
      </c>
      <c r="D41" s="14">
        <v>250</v>
      </c>
      <c r="E41" s="114">
        <v>104554</v>
      </c>
      <c r="F41" s="113">
        <v>10.281000000000001</v>
      </c>
      <c r="G41" s="114">
        <v>255076</v>
      </c>
      <c r="H41" s="113">
        <v>25.082000000000001</v>
      </c>
      <c r="I41" s="112">
        <v>27445.3</v>
      </c>
      <c r="J41" s="115">
        <v>0.17599999999999999</v>
      </c>
      <c r="K41" s="114">
        <v>39262.699999999997</v>
      </c>
      <c r="L41" s="113">
        <v>0.252</v>
      </c>
    </row>
    <row r="42" spans="1:12" s="6" customFormat="1" ht="18" customHeight="1">
      <c r="A42" s="293"/>
      <c r="B42" s="13">
        <f t="shared" si="1"/>
        <v>50</v>
      </c>
      <c r="C42" s="12" t="s">
        <v>84</v>
      </c>
      <c r="D42" s="14">
        <v>125</v>
      </c>
      <c r="E42" s="114">
        <v>81032</v>
      </c>
      <c r="F42" s="113">
        <v>7.968</v>
      </c>
      <c r="G42" s="114">
        <v>150522</v>
      </c>
      <c r="H42" s="113">
        <v>14.801</v>
      </c>
      <c r="I42" s="112">
        <v>9715.5</v>
      </c>
      <c r="J42" s="115">
        <v>6.2E-2</v>
      </c>
      <c r="K42" s="114">
        <v>11817.4</v>
      </c>
      <c r="L42" s="113">
        <v>7.5999999999999998E-2</v>
      </c>
    </row>
    <row r="43" spans="1:12" s="6" customFormat="1" ht="18" customHeight="1">
      <c r="A43" s="293"/>
      <c r="B43" s="13">
        <f>+D44</f>
        <v>25</v>
      </c>
      <c r="C43" s="12" t="s">
        <v>84</v>
      </c>
      <c r="D43" s="14">
        <v>50</v>
      </c>
      <c r="E43" s="114">
        <v>34497</v>
      </c>
      <c r="F43" s="113">
        <v>3.3919999999999999</v>
      </c>
      <c r="G43" s="114">
        <v>69490</v>
      </c>
      <c r="H43" s="113">
        <v>6.8330000000000002</v>
      </c>
      <c r="I43" s="112">
        <v>1572.4</v>
      </c>
      <c r="J43" s="115">
        <v>0.01</v>
      </c>
      <c r="K43" s="114">
        <v>2101.9</v>
      </c>
      <c r="L43" s="113">
        <v>1.4E-2</v>
      </c>
    </row>
    <row r="44" spans="1:12" s="6" customFormat="1" ht="18" customHeight="1">
      <c r="A44" s="293"/>
      <c r="B44" s="13">
        <f>+D45</f>
        <v>10</v>
      </c>
      <c r="C44" s="12" t="s">
        <v>84</v>
      </c>
      <c r="D44" s="14">
        <v>25</v>
      </c>
      <c r="E44" s="114">
        <v>21992</v>
      </c>
      <c r="F44" s="113">
        <v>2.1629999999999998</v>
      </c>
      <c r="G44" s="114">
        <v>34993</v>
      </c>
      <c r="H44" s="113">
        <v>3.4409999999999998</v>
      </c>
      <c r="I44" s="112">
        <v>451.5</v>
      </c>
      <c r="J44" s="115">
        <v>3.0000000000000001E-3</v>
      </c>
      <c r="K44" s="114">
        <v>529.5</v>
      </c>
      <c r="L44" s="113">
        <v>4.0000000000000001E-3</v>
      </c>
    </row>
    <row r="45" spans="1:12" s="6" customFormat="1" ht="18" customHeight="1">
      <c r="A45" s="294"/>
      <c r="B45" s="13" t="s">
        <v>85</v>
      </c>
      <c r="C45" s="12" t="s">
        <v>86</v>
      </c>
      <c r="D45" s="14">
        <v>10</v>
      </c>
      <c r="E45" s="114">
        <v>13001</v>
      </c>
      <c r="F45" s="113">
        <v>1.278</v>
      </c>
      <c r="G45" s="114">
        <v>13001</v>
      </c>
      <c r="H45" s="113">
        <v>1.278</v>
      </c>
      <c r="I45" s="112">
        <v>78</v>
      </c>
      <c r="J45" s="115">
        <v>1E-3</v>
      </c>
      <c r="K45" s="114">
        <v>78</v>
      </c>
      <c r="L45" s="113">
        <v>1E-3</v>
      </c>
    </row>
    <row r="46" spans="1:12" s="6" customFormat="1" ht="18" customHeight="1">
      <c r="A46" s="292">
        <v>2008</v>
      </c>
      <c r="B46" s="256" t="s">
        <v>33</v>
      </c>
      <c r="C46" s="257"/>
      <c r="D46" s="258"/>
      <c r="E46" s="173">
        <v>980187</v>
      </c>
      <c r="F46" s="184">
        <v>100</v>
      </c>
      <c r="G46" s="183">
        <v>980187</v>
      </c>
      <c r="H46" s="184">
        <v>100.00000000000001</v>
      </c>
      <c r="I46" s="173">
        <v>16303291.000000002</v>
      </c>
      <c r="J46" s="186">
        <v>100.00000000000001</v>
      </c>
      <c r="K46" s="183">
        <v>16303291.000000002</v>
      </c>
      <c r="L46" s="184">
        <v>100.00000000000001</v>
      </c>
    </row>
    <row r="47" spans="1:12" s="6" customFormat="1" ht="18" customHeight="1">
      <c r="A47" s="293"/>
      <c r="B47" s="13" t="s">
        <v>82</v>
      </c>
      <c r="C47" s="12" t="s">
        <v>83</v>
      </c>
      <c r="D47" s="14">
        <v>5000000</v>
      </c>
      <c r="E47" s="114">
        <v>44</v>
      </c>
      <c r="F47" s="113">
        <v>4.0000000000000001E-3</v>
      </c>
      <c r="G47" s="114">
        <v>980187</v>
      </c>
      <c r="H47" s="113">
        <v>100.00000000000001</v>
      </c>
      <c r="I47" s="112">
        <v>2874175.9</v>
      </c>
      <c r="J47" s="115">
        <v>17.629000000000001</v>
      </c>
      <c r="K47" s="114">
        <v>16303291.000000002</v>
      </c>
      <c r="L47" s="113">
        <v>100.00000000000001</v>
      </c>
    </row>
    <row r="48" spans="1:12" s="6" customFormat="1" ht="18" customHeight="1">
      <c r="A48" s="293"/>
      <c r="B48" s="13">
        <f>+D49</f>
        <v>2500000</v>
      </c>
      <c r="C48" s="12" t="s">
        <v>84</v>
      </c>
      <c r="D48" s="14">
        <f>+D47</f>
        <v>5000000</v>
      </c>
      <c r="E48" s="114">
        <v>90</v>
      </c>
      <c r="F48" s="113">
        <v>8.9999999999999993E-3</v>
      </c>
      <c r="G48" s="114">
        <v>980143</v>
      </c>
      <c r="H48" s="113">
        <v>99.996000000000009</v>
      </c>
      <c r="I48" s="112">
        <v>932867.3</v>
      </c>
      <c r="J48" s="115">
        <v>5.7220000000000004</v>
      </c>
      <c r="K48" s="114">
        <v>13429115.100000001</v>
      </c>
      <c r="L48" s="113">
        <v>82.371000000000009</v>
      </c>
    </row>
    <row r="49" spans="1:12" s="6" customFormat="1" ht="18" customHeight="1">
      <c r="A49" s="293"/>
      <c r="B49" s="13">
        <f t="shared" ref="B49:B61" si="2">+D50</f>
        <v>1250000</v>
      </c>
      <c r="C49" s="12" t="s">
        <v>84</v>
      </c>
      <c r="D49" s="14">
        <v>2500000</v>
      </c>
      <c r="E49" s="114">
        <v>221</v>
      </c>
      <c r="F49" s="113">
        <v>2.3E-2</v>
      </c>
      <c r="G49" s="114">
        <v>980053</v>
      </c>
      <c r="H49" s="113">
        <v>99.987000000000009</v>
      </c>
      <c r="I49" s="112">
        <v>1123428.3999999999</v>
      </c>
      <c r="J49" s="115">
        <v>6.891</v>
      </c>
      <c r="K49" s="114">
        <v>12496247.800000001</v>
      </c>
      <c r="L49" s="113">
        <v>76.649000000000015</v>
      </c>
    </row>
    <row r="50" spans="1:12" s="6" customFormat="1" ht="18" customHeight="1">
      <c r="A50" s="293"/>
      <c r="B50" s="13">
        <f t="shared" si="2"/>
        <v>500000</v>
      </c>
      <c r="C50" s="12" t="s">
        <v>84</v>
      </c>
      <c r="D50" s="14">
        <v>1250000</v>
      </c>
      <c r="E50" s="114">
        <v>613</v>
      </c>
      <c r="F50" s="113">
        <v>6.3E-2</v>
      </c>
      <c r="G50" s="114">
        <v>979832</v>
      </c>
      <c r="H50" s="113">
        <v>99.964000000000013</v>
      </c>
      <c r="I50" s="112">
        <v>1662540.4</v>
      </c>
      <c r="J50" s="115">
        <v>10.198</v>
      </c>
      <c r="K50" s="114">
        <v>11372819.4</v>
      </c>
      <c r="L50" s="113">
        <v>69.75800000000001</v>
      </c>
    </row>
    <row r="51" spans="1:12" s="6" customFormat="1" ht="18" customHeight="1">
      <c r="A51" s="293"/>
      <c r="B51" s="13">
        <f t="shared" si="2"/>
        <v>250000</v>
      </c>
      <c r="C51" s="12" t="s">
        <v>84</v>
      </c>
      <c r="D51" s="14">
        <v>500000</v>
      </c>
      <c r="E51" s="114">
        <v>1241</v>
      </c>
      <c r="F51" s="113">
        <v>0.127</v>
      </c>
      <c r="G51" s="114">
        <v>979219</v>
      </c>
      <c r="H51" s="113">
        <v>99.90100000000001</v>
      </c>
      <c r="I51" s="112">
        <v>1231539.3</v>
      </c>
      <c r="J51" s="115">
        <v>7.5540000000000003</v>
      </c>
      <c r="K51" s="114">
        <v>9710279</v>
      </c>
      <c r="L51" s="113">
        <v>59.56</v>
      </c>
    </row>
    <row r="52" spans="1:12" s="6" customFormat="1" ht="18" customHeight="1">
      <c r="A52" s="293"/>
      <c r="B52" s="13">
        <f t="shared" si="2"/>
        <v>50000</v>
      </c>
      <c r="C52" s="12" t="s">
        <v>84</v>
      </c>
      <c r="D52" s="14">
        <v>250000</v>
      </c>
      <c r="E52" s="114">
        <v>7895</v>
      </c>
      <c r="F52" s="113">
        <v>0.80500000000000005</v>
      </c>
      <c r="G52" s="114">
        <v>977978</v>
      </c>
      <c r="H52" s="113">
        <v>99.774000000000015</v>
      </c>
      <c r="I52" s="112">
        <v>2960550.3</v>
      </c>
      <c r="J52" s="115">
        <v>18.158999999999999</v>
      </c>
      <c r="K52" s="114">
        <v>8478739.6999999993</v>
      </c>
      <c r="L52" s="113">
        <v>52.006</v>
      </c>
    </row>
    <row r="53" spans="1:12" s="6" customFormat="1" ht="18" customHeight="1">
      <c r="A53" s="293"/>
      <c r="B53" s="13">
        <f t="shared" si="2"/>
        <v>25000</v>
      </c>
      <c r="C53" s="12" t="s">
        <v>84</v>
      </c>
      <c r="D53" s="14">
        <v>50000</v>
      </c>
      <c r="E53" s="114">
        <v>14058</v>
      </c>
      <c r="F53" s="113">
        <v>1.4339999999999999</v>
      </c>
      <c r="G53" s="114">
        <v>970083</v>
      </c>
      <c r="H53" s="113">
        <v>98.969000000000008</v>
      </c>
      <c r="I53" s="112">
        <v>1219165.1000000001</v>
      </c>
      <c r="J53" s="115">
        <v>7.4779999999999998</v>
      </c>
      <c r="K53" s="114">
        <v>5518189.4000000004</v>
      </c>
      <c r="L53" s="113">
        <v>33.847000000000001</v>
      </c>
    </row>
    <row r="54" spans="1:12" s="6" customFormat="1" ht="18" customHeight="1">
      <c r="A54" s="293"/>
      <c r="B54" s="13">
        <f t="shared" si="2"/>
        <v>12500</v>
      </c>
      <c r="C54" s="12" t="s">
        <v>84</v>
      </c>
      <c r="D54" s="14">
        <v>25000</v>
      </c>
      <c r="E54" s="114">
        <v>30179</v>
      </c>
      <c r="F54" s="113">
        <v>3.0790000000000002</v>
      </c>
      <c r="G54" s="114">
        <v>956025</v>
      </c>
      <c r="H54" s="113">
        <v>97.535000000000011</v>
      </c>
      <c r="I54" s="112">
        <v>1225310.2</v>
      </c>
      <c r="J54" s="115">
        <v>7.516</v>
      </c>
      <c r="K54" s="114">
        <v>4299024.3</v>
      </c>
      <c r="L54" s="113">
        <v>26.369</v>
      </c>
    </row>
    <row r="55" spans="1:12" s="6" customFormat="1" ht="18" customHeight="1">
      <c r="A55" s="293"/>
      <c r="B55" s="13">
        <f t="shared" si="2"/>
        <v>5000</v>
      </c>
      <c r="C55" s="12" t="s">
        <v>84</v>
      </c>
      <c r="D55" s="14">
        <v>12500</v>
      </c>
      <c r="E55" s="114">
        <v>75915</v>
      </c>
      <c r="F55" s="113">
        <v>7.7450000000000001</v>
      </c>
      <c r="G55" s="114">
        <v>925846</v>
      </c>
      <c r="H55" s="113">
        <v>94.456000000000017</v>
      </c>
      <c r="I55" s="112">
        <v>1411513.9</v>
      </c>
      <c r="J55" s="115">
        <v>8.6579999999999995</v>
      </c>
      <c r="K55" s="114">
        <v>3073714.1</v>
      </c>
      <c r="L55" s="113">
        <v>18.853000000000002</v>
      </c>
    </row>
    <row r="56" spans="1:12" s="6" customFormat="1" ht="18" customHeight="1">
      <c r="A56" s="293"/>
      <c r="B56" s="13">
        <f t="shared" si="2"/>
        <v>2500</v>
      </c>
      <c r="C56" s="12" t="s">
        <v>84</v>
      </c>
      <c r="D56" s="14">
        <v>5000</v>
      </c>
      <c r="E56" s="114">
        <v>107946</v>
      </c>
      <c r="F56" s="113">
        <v>11.013</v>
      </c>
      <c r="G56" s="114">
        <v>849931</v>
      </c>
      <c r="H56" s="113">
        <v>86.711000000000013</v>
      </c>
      <c r="I56" s="112">
        <v>740671.9</v>
      </c>
      <c r="J56" s="115">
        <v>4.5430000000000001</v>
      </c>
      <c r="K56" s="114">
        <v>1662200.2000000002</v>
      </c>
      <c r="L56" s="113">
        <v>10.195</v>
      </c>
    </row>
    <row r="57" spans="1:12" s="6" customFormat="1" ht="18" customHeight="1">
      <c r="A57" s="293"/>
      <c r="B57" s="13">
        <f t="shared" si="2"/>
        <v>1250</v>
      </c>
      <c r="C57" s="12" t="s">
        <v>84</v>
      </c>
      <c r="D57" s="14">
        <v>2500</v>
      </c>
      <c r="E57" s="114">
        <v>147686</v>
      </c>
      <c r="F57" s="113">
        <v>15.067</v>
      </c>
      <c r="G57" s="114">
        <v>741985</v>
      </c>
      <c r="H57" s="113">
        <v>75.698000000000008</v>
      </c>
      <c r="I57" s="112">
        <v>482968.4</v>
      </c>
      <c r="J57" s="115">
        <v>2.9620000000000002</v>
      </c>
      <c r="K57" s="114">
        <v>921528.3</v>
      </c>
      <c r="L57" s="113">
        <v>5.6520000000000001</v>
      </c>
    </row>
    <row r="58" spans="1:12" s="6" customFormat="1" ht="18" customHeight="1">
      <c r="A58" s="293"/>
      <c r="B58" s="13">
        <f t="shared" si="2"/>
        <v>500</v>
      </c>
      <c r="C58" s="12" t="s">
        <v>84</v>
      </c>
      <c r="D58" s="14">
        <v>1250</v>
      </c>
      <c r="E58" s="114">
        <v>201577</v>
      </c>
      <c r="F58" s="113">
        <v>20.565000000000001</v>
      </c>
      <c r="G58" s="114">
        <v>594299</v>
      </c>
      <c r="H58" s="113">
        <v>60.631</v>
      </c>
      <c r="I58" s="112">
        <v>320062.8</v>
      </c>
      <c r="J58" s="115">
        <v>1.9630000000000001</v>
      </c>
      <c r="K58" s="114">
        <v>438559.89999999997</v>
      </c>
      <c r="L58" s="113">
        <v>2.69</v>
      </c>
    </row>
    <row r="59" spans="1:12" s="6" customFormat="1" ht="18" customHeight="1">
      <c r="A59" s="293"/>
      <c r="B59" s="13">
        <f t="shared" si="2"/>
        <v>250</v>
      </c>
      <c r="C59" s="12" t="s">
        <v>84</v>
      </c>
      <c r="D59" s="14">
        <v>500</v>
      </c>
      <c r="E59" s="114">
        <v>140278</v>
      </c>
      <c r="F59" s="113">
        <v>14.311</v>
      </c>
      <c r="G59" s="114">
        <v>392722</v>
      </c>
      <c r="H59" s="113">
        <v>40.066000000000003</v>
      </c>
      <c r="I59" s="112">
        <v>79612.899999999994</v>
      </c>
      <c r="J59" s="115">
        <v>0.48799999999999999</v>
      </c>
      <c r="K59" s="114">
        <v>118497.09999999999</v>
      </c>
      <c r="L59" s="113">
        <v>0.72699999999999998</v>
      </c>
    </row>
    <row r="60" spans="1:12" s="6" customFormat="1" ht="18" customHeight="1">
      <c r="A60" s="293"/>
      <c r="B60" s="13">
        <f t="shared" si="2"/>
        <v>125</v>
      </c>
      <c r="C60" s="12" t="s">
        <v>84</v>
      </c>
      <c r="D60" s="14">
        <v>250</v>
      </c>
      <c r="E60" s="114">
        <v>103376</v>
      </c>
      <c r="F60" s="113">
        <v>10.547000000000001</v>
      </c>
      <c r="G60" s="114">
        <v>252444</v>
      </c>
      <c r="H60" s="113">
        <v>25.755000000000003</v>
      </c>
      <c r="I60" s="112">
        <v>27209.9</v>
      </c>
      <c r="J60" s="115">
        <v>0.16700000000000001</v>
      </c>
      <c r="K60" s="114">
        <v>38884.199999999997</v>
      </c>
      <c r="L60" s="113">
        <v>0.23899999999999999</v>
      </c>
    </row>
    <row r="61" spans="1:12" s="6" customFormat="1" ht="18" customHeight="1">
      <c r="A61" s="293"/>
      <c r="B61" s="13">
        <f t="shared" si="2"/>
        <v>50</v>
      </c>
      <c r="C61" s="12" t="s">
        <v>84</v>
      </c>
      <c r="D61" s="14">
        <v>125</v>
      </c>
      <c r="E61" s="114">
        <v>79668</v>
      </c>
      <c r="F61" s="113">
        <v>8.1280000000000001</v>
      </c>
      <c r="G61" s="114">
        <v>149068</v>
      </c>
      <c r="H61" s="113">
        <v>15.208</v>
      </c>
      <c r="I61" s="112">
        <v>9588.9</v>
      </c>
      <c r="J61" s="115">
        <v>5.8999999999999997E-2</v>
      </c>
      <c r="K61" s="114">
        <v>11674.3</v>
      </c>
      <c r="L61" s="113">
        <v>7.1999999999999995E-2</v>
      </c>
    </row>
    <row r="62" spans="1:12" s="6" customFormat="1" ht="18" customHeight="1">
      <c r="A62" s="293"/>
      <c r="B62" s="13">
        <f>+D63</f>
        <v>25</v>
      </c>
      <c r="C62" s="12" t="s">
        <v>84</v>
      </c>
      <c r="D62" s="14">
        <v>50</v>
      </c>
      <c r="E62" s="114">
        <v>34252</v>
      </c>
      <c r="F62" s="113">
        <v>3.4940000000000002</v>
      </c>
      <c r="G62" s="114">
        <v>69400</v>
      </c>
      <c r="H62" s="113">
        <v>7.08</v>
      </c>
      <c r="I62" s="112">
        <v>1560.2</v>
      </c>
      <c r="J62" s="115">
        <v>0.01</v>
      </c>
      <c r="K62" s="114">
        <v>2085.4</v>
      </c>
      <c r="L62" s="113">
        <v>1.3000000000000001E-2</v>
      </c>
    </row>
    <row r="63" spans="1:12" s="6" customFormat="1" ht="18" customHeight="1">
      <c r="A63" s="293"/>
      <c r="B63" s="13">
        <f>+D64</f>
        <v>10</v>
      </c>
      <c r="C63" s="12" t="s">
        <v>84</v>
      </c>
      <c r="D63" s="14">
        <v>25</v>
      </c>
      <c r="E63" s="114">
        <v>21807</v>
      </c>
      <c r="F63" s="113">
        <v>2.2250000000000001</v>
      </c>
      <c r="G63" s="114">
        <v>35148</v>
      </c>
      <c r="H63" s="113">
        <v>3.5860000000000003</v>
      </c>
      <c r="I63" s="112">
        <v>445.4</v>
      </c>
      <c r="J63" s="115">
        <v>3.0000000000000001E-3</v>
      </c>
      <c r="K63" s="114">
        <v>525.19999999999993</v>
      </c>
      <c r="L63" s="113">
        <v>3.0000000000000001E-3</v>
      </c>
    </row>
    <row r="64" spans="1:12" s="6" customFormat="1" ht="18" customHeight="1">
      <c r="A64" s="294"/>
      <c r="B64" s="13" t="s">
        <v>85</v>
      </c>
      <c r="C64" s="12" t="s">
        <v>86</v>
      </c>
      <c r="D64" s="14">
        <v>10</v>
      </c>
      <c r="E64" s="114">
        <v>13341</v>
      </c>
      <c r="F64" s="113">
        <v>1.361</v>
      </c>
      <c r="G64" s="114">
        <v>13341</v>
      </c>
      <c r="H64" s="113">
        <v>1.361</v>
      </c>
      <c r="I64" s="112">
        <v>79.8</v>
      </c>
      <c r="J64" s="115">
        <v>0</v>
      </c>
      <c r="K64" s="114">
        <v>79.8</v>
      </c>
      <c r="L64" s="113">
        <v>0</v>
      </c>
    </row>
    <row r="65" spans="1:12" s="6" customFormat="1" ht="18" customHeight="1">
      <c r="A65" s="292">
        <v>2009</v>
      </c>
      <c r="B65" s="256" t="s">
        <v>33</v>
      </c>
      <c r="C65" s="257"/>
      <c r="D65" s="258"/>
      <c r="E65" s="173">
        <v>949734</v>
      </c>
      <c r="F65" s="184">
        <v>99.999000000000009</v>
      </c>
      <c r="G65" s="183">
        <v>949734</v>
      </c>
      <c r="H65" s="184">
        <v>99.998999999999995</v>
      </c>
      <c r="I65" s="173">
        <v>15507708.799999999</v>
      </c>
      <c r="J65" s="186">
        <v>99.999000000000009</v>
      </c>
      <c r="K65" s="183">
        <v>15507708.800000001</v>
      </c>
      <c r="L65" s="184">
        <v>99.999000000000009</v>
      </c>
    </row>
    <row r="66" spans="1:12" s="6" customFormat="1" ht="18" customHeight="1">
      <c r="A66" s="293"/>
      <c r="B66" s="13" t="s">
        <v>82</v>
      </c>
      <c r="C66" s="12" t="s">
        <v>83</v>
      </c>
      <c r="D66" s="14">
        <v>5000000</v>
      </c>
      <c r="E66" s="114">
        <v>45</v>
      </c>
      <c r="F66" s="113">
        <v>5.0000000000000001E-3</v>
      </c>
      <c r="G66" s="114">
        <v>949734</v>
      </c>
      <c r="H66" s="113">
        <v>99.998999999999995</v>
      </c>
      <c r="I66" s="112">
        <v>2898562.8</v>
      </c>
      <c r="J66" s="115">
        <v>18.690999999999999</v>
      </c>
      <c r="K66" s="114">
        <v>15507708.800000001</v>
      </c>
      <c r="L66" s="113">
        <v>99.999000000000009</v>
      </c>
    </row>
    <row r="67" spans="1:12" s="6" customFormat="1" ht="18" customHeight="1">
      <c r="A67" s="293"/>
      <c r="B67" s="13">
        <f>+D68</f>
        <v>2500000</v>
      </c>
      <c r="C67" s="12" t="s">
        <v>84</v>
      </c>
      <c r="D67" s="14">
        <f>+D66</f>
        <v>5000000</v>
      </c>
      <c r="E67" s="114">
        <v>87</v>
      </c>
      <c r="F67" s="113">
        <v>8.9999999999999993E-3</v>
      </c>
      <c r="G67" s="114">
        <v>949689</v>
      </c>
      <c r="H67" s="113">
        <v>99.994</v>
      </c>
      <c r="I67" s="112">
        <v>841398.1</v>
      </c>
      <c r="J67" s="115">
        <v>5.4260000000000002</v>
      </c>
      <c r="K67" s="114">
        <v>12609146</v>
      </c>
      <c r="L67" s="113">
        <v>81.308000000000007</v>
      </c>
    </row>
    <row r="68" spans="1:12" s="6" customFormat="1" ht="18" customHeight="1">
      <c r="A68" s="293"/>
      <c r="B68" s="13">
        <f t="shared" ref="B68:B80" si="3">+D69</f>
        <v>1250000</v>
      </c>
      <c r="C68" s="12" t="s">
        <v>84</v>
      </c>
      <c r="D68" s="14">
        <v>2500000</v>
      </c>
      <c r="E68" s="114">
        <v>195</v>
      </c>
      <c r="F68" s="113">
        <v>2.1000000000000001E-2</v>
      </c>
      <c r="G68" s="114">
        <v>949602</v>
      </c>
      <c r="H68" s="113">
        <v>99.984999999999999</v>
      </c>
      <c r="I68" s="112">
        <v>1037676.2</v>
      </c>
      <c r="J68" s="115">
        <v>6.6909999999999998</v>
      </c>
      <c r="K68" s="114">
        <v>11767747.9</v>
      </c>
      <c r="L68" s="113">
        <v>75.882000000000005</v>
      </c>
    </row>
    <row r="69" spans="1:12" s="6" customFormat="1" ht="18" customHeight="1">
      <c r="A69" s="293"/>
      <c r="B69" s="13">
        <f t="shared" si="3"/>
        <v>500000</v>
      </c>
      <c r="C69" s="12" t="s">
        <v>84</v>
      </c>
      <c r="D69" s="14">
        <v>1250000</v>
      </c>
      <c r="E69" s="114">
        <v>569</v>
      </c>
      <c r="F69" s="113">
        <v>0.06</v>
      </c>
      <c r="G69" s="114">
        <v>949407</v>
      </c>
      <c r="H69" s="113">
        <v>99.963999999999999</v>
      </c>
      <c r="I69" s="112">
        <v>1621210.4</v>
      </c>
      <c r="J69" s="115">
        <v>10.454000000000001</v>
      </c>
      <c r="K69" s="114">
        <v>10730071.700000001</v>
      </c>
      <c r="L69" s="113">
        <v>69.191000000000003</v>
      </c>
    </row>
    <row r="70" spans="1:12" s="6" customFormat="1" ht="18" customHeight="1">
      <c r="A70" s="293"/>
      <c r="B70" s="13">
        <f t="shared" si="3"/>
        <v>250000</v>
      </c>
      <c r="C70" s="12" t="s">
        <v>84</v>
      </c>
      <c r="D70" s="14">
        <v>500000</v>
      </c>
      <c r="E70" s="114">
        <v>1149</v>
      </c>
      <c r="F70" s="113">
        <v>0.121</v>
      </c>
      <c r="G70" s="114">
        <v>948838</v>
      </c>
      <c r="H70" s="113">
        <v>99.903999999999996</v>
      </c>
      <c r="I70" s="112">
        <v>1173009.3</v>
      </c>
      <c r="J70" s="115">
        <v>7.5640000000000001</v>
      </c>
      <c r="K70" s="114">
        <v>9108861.3000000007</v>
      </c>
      <c r="L70" s="113">
        <v>58.737000000000002</v>
      </c>
    </row>
    <row r="71" spans="1:12" s="6" customFormat="1" ht="18" customHeight="1">
      <c r="A71" s="293"/>
      <c r="B71" s="13">
        <f t="shared" si="3"/>
        <v>50000</v>
      </c>
      <c r="C71" s="12" t="s">
        <v>84</v>
      </c>
      <c r="D71" s="14">
        <v>250000</v>
      </c>
      <c r="E71" s="114">
        <v>7052</v>
      </c>
      <c r="F71" s="113">
        <v>0.74299999999999999</v>
      </c>
      <c r="G71" s="114">
        <v>947689</v>
      </c>
      <c r="H71" s="113">
        <v>99.783000000000001</v>
      </c>
      <c r="I71" s="112">
        <v>2726417.8</v>
      </c>
      <c r="J71" s="115">
        <v>17.581</v>
      </c>
      <c r="K71" s="114">
        <v>7935852</v>
      </c>
      <c r="L71" s="113">
        <v>51.173000000000002</v>
      </c>
    </row>
    <row r="72" spans="1:12" s="6" customFormat="1" ht="18" customHeight="1">
      <c r="A72" s="293"/>
      <c r="B72" s="13">
        <f t="shared" si="3"/>
        <v>25000</v>
      </c>
      <c r="C72" s="12" t="s">
        <v>84</v>
      </c>
      <c r="D72" s="14">
        <v>50000</v>
      </c>
      <c r="E72" s="114">
        <v>12807</v>
      </c>
      <c r="F72" s="113">
        <v>1.3480000000000001</v>
      </c>
      <c r="G72" s="114">
        <v>940637</v>
      </c>
      <c r="H72" s="113">
        <v>99.04</v>
      </c>
      <c r="I72" s="112">
        <v>1139351.2</v>
      </c>
      <c r="J72" s="115">
        <v>7.3470000000000004</v>
      </c>
      <c r="K72" s="114">
        <v>5209434.2</v>
      </c>
      <c r="L72" s="113">
        <v>33.591999999999999</v>
      </c>
    </row>
    <row r="73" spans="1:12" s="6" customFormat="1" ht="18" customHeight="1">
      <c r="A73" s="293"/>
      <c r="B73" s="13">
        <f t="shared" si="3"/>
        <v>12500</v>
      </c>
      <c r="C73" s="12" t="s">
        <v>84</v>
      </c>
      <c r="D73" s="14">
        <v>25000</v>
      </c>
      <c r="E73" s="114">
        <v>27704</v>
      </c>
      <c r="F73" s="113">
        <v>2.9169999999999998</v>
      </c>
      <c r="G73" s="114">
        <v>927830</v>
      </c>
      <c r="H73" s="113">
        <v>97.692000000000007</v>
      </c>
      <c r="I73" s="112">
        <v>1138342.3</v>
      </c>
      <c r="J73" s="115">
        <v>7.34</v>
      </c>
      <c r="K73" s="114">
        <v>4070083</v>
      </c>
      <c r="L73" s="113">
        <v>26.245000000000001</v>
      </c>
    </row>
    <row r="74" spans="1:12" s="6" customFormat="1" ht="18" customHeight="1">
      <c r="A74" s="293"/>
      <c r="B74" s="13">
        <f t="shared" si="3"/>
        <v>5000</v>
      </c>
      <c r="C74" s="12" t="s">
        <v>84</v>
      </c>
      <c r="D74" s="14">
        <v>12500</v>
      </c>
      <c r="E74" s="114">
        <v>70648</v>
      </c>
      <c r="F74" s="113">
        <v>7.4390000000000001</v>
      </c>
      <c r="G74" s="114">
        <v>900126</v>
      </c>
      <c r="H74" s="113">
        <v>94.775000000000006</v>
      </c>
      <c r="I74" s="112">
        <v>1320137.8</v>
      </c>
      <c r="J74" s="115">
        <v>8.5129999999999999</v>
      </c>
      <c r="K74" s="114">
        <v>2931740.7</v>
      </c>
      <c r="L74" s="113">
        <v>18.905000000000001</v>
      </c>
    </row>
    <row r="75" spans="1:12" s="6" customFormat="1" ht="18" customHeight="1">
      <c r="A75" s="293"/>
      <c r="B75" s="13">
        <f t="shared" si="3"/>
        <v>2500</v>
      </c>
      <c r="C75" s="12" t="s">
        <v>84</v>
      </c>
      <c r="D75" s="14">
        <v>5000</v>
      </c>
      <c r="E75" s="114">
        <v>102082</v>
      </c>
      <c r="F75" s="113">
        <v>10.747999999999999</v>
      </c>
      <c r="G75" s="114">
        <v>829478</v>
      </c>
      <c r="H75" s="113">
        <v>87.335999999999999</v>
      </c>
      <c r="I75" s="112">
        <v>709579.7</v>
      </c>
      <c r="J75" s="115">
        <v>4.5759999999999996</v>
      </c>
      <c r="K75" s="114">
        <v>1611602.9</v>
      </c>
      <c r="L75" s="113">
        <v>10.391999999999999</v>
      </c>
    </row>
    <row r="76" spans="1:12" s="6" customFormat="1" ht="18" customHeight="1">
      <c r="A76" s="293"/>
      <c r="B76" s="13">
        <f t="shared" si="3"/>
        <v>1250</v>
      </c>
      <c r="C76" s="12" t="s">
        <v>84</v>
      </c>
      <c r="D76" s="14">
        <v>2500</v>
      </c>
      <c r="E76" s="114">
        <v>141074</v>
      </c>
      <c r="F76" s="113">
        <v>14.853999999999999</v>
      </c>
      <c r="G76" s="114">
        <v>727396</v>
      </c>
      <c r="H76" s="113">
        <v>76.587999999999994</v>
      </c>
      <c r="I76" s="112">
        <v>468512.3</v>
      </c>
      <c r="J76" s="115">
        <v>3.0209999999999999</v>
      </c>
      <c r="K76" s="114">
        <v>902023.2</v>
      </c>
      <c r="L76" s="113">
        <v>5.8159999999999998</v>
      </c>
    </row>
    <row r="77" spans="1:12" s="6" customFormat="1" ht="18" customHeight="1">
      <c r="A77" s="293"/>
      <c r="B77" s="13">
        <f t="shared" si="3"/>
        <v>500</v>
      </c>
      <c r="C77" s="12" t="s">
        <v>84</v>
      </c>
      <c r="D77" s="14">
        <v>1250</v>
      </c>
      <c r="E77" s="114">
        <v>194942</v>
      </c>
      <c r="F77" s="113">
        <v>20.526</v>
      </c>
      <c r="G77" s="114">
        <v>586322</v>
      </c>
      <c r="H77" s="113">
        <v>61.733999999999995</v>
      </c>
      <c r="I77" s="112">
        <v>314055.59999999998</v>
      </c>
      <c r="J77" s="115">
        <v>2.0249999999999999</v>
      </c>
      <c r="K77" s="114">
        <v>433510.89999999997</v>
      </c>
      <c r="L77" s="113">
        <v>2.7949999999999999</v>
      </c>
    </row>
    <row r="78" spans="1:12" s="6" customFormat="1" ht="18" customHeight="1">
      <c r="A78" s="293"/>
      <c r="B78" s="13">
        <f t="shared" si="3"/>
        <v>250</v>
      </c>
      <c r="C78" s="12" t="s">
        <v>84</v>
      </c>
      <c r="D78" s="14">
        <v>500</v>
      </c>
      <c r="E78" s="114">
        <v>138359</v>
      </c>
      <c r="F78" s="113">
        <v>14.568</v>
      </c>
      <c r="G78" s="114">
        <v>391380</v>
      </c>
      <c r="H78" s="113">
        <v>41.207999999999998</v>
      </c>
      <c r="I78" s="112">
        <v>80061.5</v>
      </c>
      <c r="J78" s="115">
        <v>0.51600000000000001</v>
      </c>
      <c r="K78" s="114">
        <v>119455.3</v>
      </c>
      <c r="L78" s="113">
        <v>0.77</v>
      </c>
    </row>
    <row r="79" spans="1:12" s="6" customFormat="1" ht="18" customHeight="1">
      <c r="A79" s="293"/>
      <c r="B79" s="13">
        <f t="shared" si="3"/>
        <v>125</v>
      </c>
      <c r="C79" s="12" t="s">
        <v>84</v>
      </c>
      <c r="D79" s="14">
        <v>250</v>
      </c>
      <c r="E79" s="114">
        <v>103351</v>
      </c>
      <c r="F79" s="113">
        <v>10.882</v>
      </c>
      <c r="G79" s="114">
        <v>253021</v>
      </c>
      <c r="H79" s="113">
        <v>26.64</v>
      </c>
      <c r="I79" s="112">
        <v>27572.2</v>
      </c>
      <c r="J79" s="115">
        <v>0.17799999999999999</v>
      </c>
      <c r="K79" s="114">
        <v>39393.800000000003</v>
      </c>
      <c r="L79" s="113">
        <v>0.254</v>
      </c>
    </row>
    <row r="80" spans="1:12" s="6" customFormat="1" ht="18" customHeight="1">
      <c r="A80" s="293"/>
      <c r="B80" s="13">
        <f t="shared" si="3"/>
        <v>50</v>
      </c>
      <c r="C80" s="12" t="s">
        <v>84</v>
      </c>
      <c r="D80" s="14">
        <v>125</v>
      </c>
      <c r="E80" s="114">
        <v>79706</v>
      </c>
      <c r="F80" s="113">
        <v>8.3919999999999995</v>
      </c>
      <c r="G80" s="114">
        <v>149670</v>
      </c>
      <c r="H80" s="113">
        <v>15.757999999999999</v>
      </c>
      <c r="I80" s="112">
        <v>9692.2000000000007</v>
      </c>
      <c r="J80" s="115">
        <v>6.2E-2</v>
      </c>
      <c r="K80" s="114">
        <v>11821.6</v>
      </c>
      <c r="L80" s="113">
        <v>7.5999999999999998E-2</v>
      </c>
    </row>
    <row r="81" spans="1:17" s="6" customFormat="1" ht="18" customHeight="1">
      <c r="A81" s="293"/>
      <c r="B81" s="13">
        <f>+D82</f>
        <v>25</v>
      </c>
      <c r="C81" s="12" t="s">
        <v>84</v>
      </c>
      <c r="D81" s="14">
        <v>50</v>
      </c>
      <c r="E81" s="114">
        <v>34523</v>
      </c>
      <c r="F81" s="113">
        <v>3.6349999999999998</v>
      </c>
      <c r="G81" s="114">
        <v>69964</v>
      </c>
      <c r="H81" s="113">
        <v>7.3659999999999997</v>
      </c>
      <c r="I81" s="112">
        <v>1592.2</v>
      </c>
      <c r="J81" s="115">
        <v>0.01</v>
      </c>
      <c r="K81" s="114">
        <v>2129.4</v>
      </c>
      <c r="L81" s="113">
        <v>1.4E-2</v>
      </c>
    </row>
    <row r="82" spans="1:17" s="6" customFormat="1" ht="18" customHeight="1">
      <c r="A82" s="293"/>
      <c r="B82" s="13">
        <f>+D83</f>
        <v>10</v>
      </c>
      <c r="C82" s="12" t="s">
        <v>84</v>
      </c>
      <c r="D82" s="14">
        <v>25</v>
      </c>
      <c r="E82" s="114">
        <v>22028</v>
      </c>
      <c r="F82" s="113">
        <v>2.319</v>
      </c>
      <c r="G82" s="114">
        <v>35441</v>
      </c>
      <c r="H82" s="113">
        <v>3.7309999999999999</v>
      </c>
      <c r="I82" s="112">
        <v>455.8</v>
      </c>
      <c r="J82" s="115">
        <v>3.0000000000000001E-3</v>
      </c>
      <c r="K82" s="114">
        <v>537.20000000000005</v>
      </c>
      <c r="L82" s="113">
        <v>4.0000000000000001E-3</v>
      </c>
    </row>
    <row r="83" spans="1:17" s="6" customFormat="1" ht="18" customHeight="1">
      <c r="A83" s="294"/>
      <c r="B83" s="13" t="s">
        <v>85</v>
      </c>
      <c r="C83" s="12" t="s">
        <v>86</v>
      </c>
      <c r="D83" s="14">
        <v>10</v>
      </c>
      <c r="E83" s="114">
        <v>13413</v>
      </c>
      <c r="F83" s="113">
        <v>1.4119999999999999</v>
      </c>
      <c r="G83" s="114">
        <v>13413</v>
      </c>
      <c r="H83" s="113">
        <v>1.4119999999999999</v>
      </c>
      <c r="I83" s="112">
        <v>81.400000000000006</v>
      </c>
      <c r="J83" s="115">
        <v>1E-3</v>
      </c>
      <c r="K83" s="114">
        <v>81.400000000000006</v>
      </c>
      <c r="L83" s="113">
        <v>1E-3</v>
      </c>
    </row>
    <row r="84" spans="1:17" s="6" customFormat="1" ht="18" customHeight="1">
      <c r="A84" s="292">
        <v>2010</v>
      </c>
      <c r="B84" s="256" t="s">
        <v>33</v>
      </c>
      <c r="C84" s="257"/>
      <c r="D84" s="258"/>
      <c r="E84" s="173">
        <v>941215</v>
      </c>
      <c r="F84" s="184">
        <v>100.001</v>
      </c>
      <c r="G84" s="183">
        <v>941215</v>
      </c>
      <c r="H84" s="184">
        <v>100.001</v>
      </c>
      <c r="I84" s="173">
        <v>16593513.5</v>
      </c>
      <c r="J84" s="186">
        <v>100.00099999999999</v>
      </c>
      <c r="K84" s="183">
        <v>16593513.499999998</v>
      </c>
      <c r="L84" s="184">
        <v>100.00099999999999</v>
      </c>
    </row>
    <row r="85" spans="1:17" s="6" customFormat="1" ht="18" customHeight="1">
      <c r="A85" s="293"/>
      <c r="B85" s="13" t="s">
        <v>82</v>
      </c>
      <c r="C85" s="12" t="s">
        <v>83</v>
      </c>
      <c r="D85" s="14">
        <v>5000000</v>
      </c>
      <c r="E85" s="114">
        <v>46</v>
      </c>
      <c r="F85" s="113">
        <v>5.0000000000000001E-3</v>
      </c>
      <c r="G85" s="114">
        <v>941215</v>
      </c>
      <c r="H85" s="113">
        <v>100.001</v>
      </c>
      <c r="I85" s="112">
        <v>3330553.6</v>
      </c>
      <c r="J85" s="115">
        <v>20.071000000000002</v>
      </c>
      <c r="K85" s="114">
        <v>16593513.499999998</v>
      </c>
      <c r="L85" s="113">
        <v>100.00099999999999</v>
      </c>
    </row>
    <row r="86" spans="1:17" s="6" customFormat="1" ht="18" customHeight="1">
      <c r="A86" s="293"/>
      <c r="B86" s="13">
        <f>+D87</f>
        <v>2500000</v>
      </c>
      <c r="C86" s="12" t="s">
        <v>84</v>
      </c>
      <c r="D86" s="14">
        <f>+D85</f>
        <v>5000000</v>
      </c>
      <c r="E86" s="114">
        <v>101</v>
      </c>
      <c r="F86" s="113">
        <v>1.0999999999999999E-2</v>
      </c>
      <c r="G86" s="114">
        <v>941169</v>
      </c>
      <c r="H86" s="113">
        <v>99.996000000000009</v>
      </c>
      <c r="I86" s="112">
        <v>996039.6</v>
      </c>
      <c r="J86" s="115">
        <v>6.0030000000000001</v>
      </c>
      <c r="K86" s="114">
        <v>13262959.899999999</v>
      </c>
      <c r="L86" s="113">
        <v>79.929999999999993</v>
      </c>
    </row>
    <row r="87" spans="1:17" s="6" customFormat="1" ht="18" customHeight="1">
      <c r="A87" s="293"/>
      <c r="B87" s="13">
        <f t="shared" ref="B87:B99" si="4">+D88</f>
        <v>1250000</v>
      </c>
      <c r="C87" s="12" t="s">
        <v>84</v>
      </c>
      <c r="D87" s="14">
        <v>2500000</v>
      </c>
      <c r="E87" s="114">
        <v>224</v>
      </c>
      <c r="F87" s="113">
        <v>2.4E-2</v>
      </c>
      <c r="G87" s="114">
        <v>941068</v>
      </c>
      <c r="H87" s="113">
        <v>99.985000000000014</v>
      </c>
      <c r="I87" s="112">
        <v>1238831.3</v>
      </c>
      <c r="J87" s="115">
        <v>7.4660000000000002</v>
      </c>
      <c r="K87" s="114">
        <v>12266920.299999999</v>
      </c>
      <c r="L87" s="113">
        <v>73.926999999999992</v>
      </c>
    </row>
    <row r="88" spans="1:17" s="6" customFormat="1" ht="18" customHeight="1">
      <c r="A88" s="293"/>
      <c r="B88" s="13">
        <f t="shared" si="4"/>
        <v>500000</v>
      </c>
      <c r="C88" s="12" t="s">
        <v>84</v>
      </c>
      <c r="D88" s="14">
        <v>1250000</v>
      </c>
      <c r="E88" s="114">
        <v>589</v>
      </c>
      <c r="F88" s="113">
        <v>6.3E-2</v>
      </c>
      <c r="G88" s="114">
        <v>940844</v>
      </c>
      <c r="H88" s="113">
        <v>99.961000000000013</v>
      </c>
      <c r="I88" s="112">
        <v>1688000.2</v>
      </c>
      <c r="J88" s="115">
        <v>10.173</v>
      </c>
      <c r="K88" s="114">
        <v>11028088.999999998</v>
      </c>
      <c r="L88" s="113">
        <v>66.460999999999999</v>
      </c>
    </row>
    <row r="89" spans="1:17" s="6" customFormat="1" ht="18" customHeight="1">
      <c r="A89" s="293"/>
      <c r="B89" s="13">
        <f t="shared" si="4"/>
        <v>250000</v>
      </c>
      <c r="C89" s="12" t="s">
        <v>84</v>
      </c>
      <c r="D89" s="14">
        <v>500000</v>
      </c>
      <c r="E89" s="114">
        <v>1197</v>
      </c>
      <c r="F89" s="113">
        <v>0.127</v>
      </c>
      <c r="G89" s="114">
        <v>940255</v>
      </c>
      <c r="H89" s="113">
        <v>99.89800000000001</v>
      </c>
      <c r="I89" s="112">
        <v>1238843.2</v>
      </c>
      <c r="J89" s="115">
        <v>7.4660000000000002</v>
      </c>
      <c r="K89" s="114">
        <v>9340088.7999999989</v>
      </c>
      <c r="L89" s="113">
        <v>56.288000000000004</v>
      </c>
    </row>
    <row r="90" spans="1:17" s="6" customFormat="1" ht="18" customHeight="1">
      <c r="A90" s="293"/>
      <c r="B90" s="13">
        <f t="shared" si="4"/>
        <v>50000</v>
      </c>
      <c r="C90" s="12" t="s">
        <v>84</v>
      </c>
      <c r="D90" s="14">
        <v>250000</v>
      </c>
      <c r="E90" s="114">
        <v>7239</v>
      </c>
      <c r="F90" s="113">
        <v>0.76900000000000002</v>
      </c>
      <c r="G90" s="114">
        <v>939058</v>
      </c>
      <c r="H90" s="113">
        <v>99.771000000000015</v>
      </c>
      <c r="I90" s="112">
        <v>2822178.4</v>
      </c>
      <c r="J90" s="115">
        <v>17.007999999999999</v>
      </c>
      <c r="K90" s="114">
        <v>8101245.5999999996</v>
      </c>
      <c r="L90" s="113">
        <v>48.822000000000003</v>
      </c>
    </row>
    <row r="91" spans="1:17" s="6" customFormat="1" ht="18" customHeight="1">
      <c r="A91" s="293"/>
      <c r="B91" s="13">
        <f t="shared" si="4"/>
        <v>25000</v>
      </c>
      <c r="C91" s="12" t="s">
        <v>84</v>
      </c>
      <c r="D91" s="14">
        <v>50000</v>
      </c>
      <c r="E91" s="114">
        <v>13136</v>
      </c>
      <c r="F91" s="113">
        <v>1.3959999999999999</v>
      </c>
      <c r="G91" s="114">
        <v>931819</v>
      </c>
      <c r="H91" s="113">
        <v>99.00200000000001</v>
      </c>
      <c r="I91" s="112">
        <v>1153048.1000000001</v>
      </c>
      <c r="J91" s="115">
        <v>6.9489999999999998</v>
      </c>
      <c r="K91" s="114">
        <v>5279067.1999999993</v>
      </c>
      <c r="L91" s="113">
        <v>31.814</v>
      </c>
    </row>
    <row r="92" spans="1:17" s="6" customFormat="1" ht="18" customHeight="1">
      <c r="A92" s="293"/>
      <c r="B92" s="13">
        <f t="shared" si="4"/>
        <v>12500</v>
      </c>
      <c r="C92" s="12" t="s">
        <v>84</v>
      </c>
      <c r="D92" s="14">
        <v>25000</v>
      </c>
      <c r="E92" s="114">
        <v>28673</v>
      </c>
      <c r="F92" s="113">
        <v>3.0459999999999998</v>
      </c>
      <c r="G92" s="114">
        <v>918683</v>
      </c>
      <c r="H92" s="113">
        <v>97.606000000000009</v>
      </c>
      <c r="I92" s="112">
        <v>1177911</v>
      </c>
      <c r="J92" s="115">
        <v>7.0990000000000002</v>
      </c>
      <c r="K92" s="114">
        <v>4126019.0999999996</v>
      </c>
      <c r="L92" s="113">
        <v>24.864999999999998</v>
      </c>
    </row>
    <row r="93" spans="1:17" s="6" customFormat="1" ht="18" customHeight="1">
      <c r="A93" s="293"/>
      <c r="B93" s="13">
        <f t="shared" si="4"/>
        <v>5000</v>
      </c>
      <c r="C93" s="12" t="s">
        <v>84</v>
      </c>
      <c r="D93" s="14">
        <v>12500</v>
      </c>
      <c r="E93" s="114">
        <v>72211</v>
      </c>
      <c r="F93" s="113">
        <v>7.6719999999999997</v>
      </c>
      <c r="G93" s="114">
        <v>890010</v>
      </c>
      <c r="H93" s="113">
        <v>94.56</v>
      </c>
      <c r="I93" s="112">
        <v>1343424.3</v>
      </c>
      <c r="J93" s="115">
        <v>8.0960000000000001</v>
      </c>
      <c r="K93" s="114">
        <v>2948108.0999999996</v>
      </c>
      <c r="L93" s="113">
        <v>17.765999999999998</v>
      </c>
    </row>
    <row r="94" spans="1:17" s="6" customFormat="1" ht="18" customHeight="1">
      <c r="A94" s="293"/>
      <c r="B94" s="13">
        <f t="shared" si="4"/>
        <v>2500</v>
      </c>
      <c r="C94" s="12" t="s">
        <v>84</v>
      </c>
      <c r="D94" s="14">
        <v>5000</v>
      </c>
      <c r="E94" s="114">
        <v>103320</v>
      </c>
      <c r="F94" s="113">
        <v>10.977</v>
      </c>
      <c r="G94" s="114">
        <v>817799</v>
      </c>
      <c r="H94" s="113">
        <v>86.888000000000005</v>
      </c>
      <c r="I94" s="112">
        <v>714271.2</v>
      </c>
      <c r="J94" s="115">
        <v>4.3049999999999997</v>
      </c>
      <c r="K94" s="114">
        <v>1604683.7999999998</v>
      </c>
      <c r="L94" s="113">
        <v>9.67</v>
      </c>
    </row>
    <row r="95" spans="1:17" s="6" customFormat="1" ht="18" customHeight="1">
      <c r="A95" s="293"/>
      <c r="B95" s="13">
        <f t="shared" si="4"/>
        <v>1250</v>
      </c>
      <c r="C95" s="12" t="s">
        <v>84</v>
      </c>
      <c r="D95" s="14">
        <v>2500</v>
      </c>
      <c r="E95" s="114">
        <v>141658</v>
      </c>
      <c r="F95" s="113">
        <v>15.051</v>
      </c>
      <c r="G95" s="114">
        <v>714479</v>
      </c>
      <c r="H95" s="113">
        <v>75.911000000000001</v>
      </c>
      <c r="I95" s="112">
        <v>467942.5</v>
      </c>
      <c r="J95" s="115">
        <v>2.82</v>
      </c>
      <c r="K95" s="114">
        <v>890412.6</v>
      </c>
      <c r="L95" s="113">
        <v>5.3650000000000002</v>
      </c>
    </row>
    <row r="96" spans="1:17" s="6" customFormat="1" ht="18" customHeight="1">
      <c r="A96" s="293"/>
      <c r="B96" s="13">
        <f t="shared" si="4"/>
        <v>500</v>
      </c>
      <c r="C96" s="12" t="s">
        <v>84</v>
      </c>
      <c r="D96" s="14">
        <v>1250</v>
      </c>
      <c r="E96" s="114">
        <v>192114</v>
      </c>
      <c r="F96" s="113">
        <v>20.411000000000001</v>
      </c>
      <c r="G96" s="114">
        <v>572821</v>
      </c>
      <c r="H96" s="113">
        <v>60.86</v>
      </c>
      <c r="I96" s="112">
        <v>306803.8</v>
      </c>
      <c r="J96" s="115">
        <v>1.849</v>
      </c>
      <c r="K96" s="114">
        <v>422470.1</v>
      </c>
      <c r="L96" s="113">
        <v>2.5449999999999999</v>
      </c>
      <c r="N96" s="1"/>
      <c r="O96" s="1"/>
      <c r="P96" s="1"/>
      <c r="Q96" s="1"/>
    </row>
    <row r="97" spans="1:17" s="6" customFormat="1" ht="18" customHeight="1">
      <c r="A97" s="293"/>
      <c r="B97" s="13">
        <f t="shared" si="4"/>
        <v>250</v>
      </c>
      <c r="C97" s="12" t="s">
        <v>84</v>
      </c>
      <c r="D97" s="14">
        <v>500</v>
      </c>
      <c r="E97" s="114">
        <v>135614</v>
      </c>
      <c r="F97" s="113">
        <v>14.407999999999999</v>
      </c>
      <c r="G97" s="114">
        <v>380707</v>
      </c>
      <c r="H97" s="113">
        <v>40.448999999999998</v>
      </c>
      <c r="I97" s="112">
        <v>77657.399999999994</v>
      </c>
      <c r="J97" s="115">
        <v>0.46800000000000003</v>
      </c>
      <c r="K97" s="114">
        <v>115666.29999999999</v>
      </c>
      <c r="L97" s="113">
        <v>0.69600000000000006</v>
      </c>
      <c r="M97" s="1"/>
      <c r="N97" s="1"/>
      <c r="O97" s="1"/>
      <c r="P97" s="1"/>
      <c r="Q97" s="1"/>
    </row>
    <row r="98" spans="1:17" s="6" customFormat="1" ht="18" customHeight="1">
      <c r="A98" s="293"/>
      <c r="B98" s="13">
        <f t="shared" si="4"/>
        <v>125</v>
      </c>
      <c r="C98" s="12" t="s">
        <v>84</v>
      </c>
      <c r="D98" s="14">
        <v>250</v>
      </c>
      <c r="E98" s="114">
        <v>99972</v>
      </c>
      <c r="F98" s="113">
        <v>10.622</v>
      </c>
      <c r="G98" s="114">
        <v>245093</v>
      </c>
      <c r="H98" s="113">
        <v>26.041</v>
      </c>
      <c r="I98" s="112">
        <v>26593.200000000001</v>
      </c>
      <c r="J98" s="115">
        <v>0.16</v>
      </c>
      <c r="K98" s="114">
        <v>38008.9</v>
      </c>
      <c r="L98" s="113">
        <v>0.22800000000000001</v>
      </c>
      <c r="N98" s="1"/>
      <c r="O98" s="1"/>
      <c r="P98" s="1"/>
      <c r="Q98" s="1"/>
    </row>
    <row r="99" spans="1:17" s="6" customFormat="1" ht="18" customHeight="1">
      <c r="A99" s="293"/>
      <c r="B99" s="13">
        <f t="shared" si="4"/>
        <v>50</v>
      </c>
      <c r="C99" s="12" t="s">
        <v>84</v>
      </c>
      <c r="D99" s="14">
        <v>125</v>
      </c>
      <c r="E99" s="114">
        <v>76913</v>
      </c>
      <c r="F99" s="113">
        <v>8.1720000000000006</v>
      </c>
      <c r="G99" s="114">
        <v>145121</v>
      </c>
      <c r="H99" s="113">
        <v>15.419</v>
      </c>
      <c r="I99" s="112">
        <v>9344.4</v>
      </c>
      <c r="J99" s="115">
        <v>5.6000000000000001E-2</v>
      </c>
      <c r="K99" s="114">
        <v>11415.7</v>
      </c>
      <c r="L99" s="113">
        <v>6.8000000000000005E-2</v>
      </c>
      <c r="M99" s="1"/>
      <c r="N99" s="1"/>
      <c r="O99" s="1"/>
      <c r="P99" s="1"/>
      <c r="Q99" s="1"/>
    </row>
    <row r="100" spans="1:17" s="6" customFormat="1" ht="18" customHeight="1">
      <c r="A100" s="293"/>
      <c r="B100" s="13">
        <f>+D101</f>
        <v>25</v>
      </c>
      <c r="C100" s="12" t="s">
        <v>84</v>
      </c>
      <c r="D100" s="14">
        <v>50</v>
      </c>
      <c r="E100" s="114">
        <v>33681</v>
      </c>
      <c r="F100" s="113">
        <v>3.5779999999999998</v>
      </c>
      <c r="G100" s="114">
        <v>68208</v>
      </c>
      <c r="H100" s="113">
        <v>7.2469999999999999</v>
      </c>
      <c r="I100" s="112">
        <v>1549.9</v>
      </c>
      <c r="J100" s="115">
        <v>8.9999999999999993E-3</v>
      </c>
      <c r="K100" s="114">
        <v>2071.3000000000002</v>
      </c>
      <c r="L100" s="113">
        <v>1.2E-2</v>
      </c>
      <c r="N100" s="1"/>
      <c r="O100" s="1"/>
      <c r="P100" s="1"/>
      <c r="Q100" s="1"/>
    </row>
    <row r="101" spans="1:17" s="6" customFormat="1" ht="18" customHeight="1">
      <c r="A101" s="293"/>
      <c r="B101" s="13">
        <f>+D102</f>
        <v>10</v>
      </c>
      <c r="C101" s="12" t="s">
        <v>84</v>
      </c>
      <c r="D101" s="14">
        <v>25</v>
      </c>
      <c r="E101" s="114">
        <v>21465</v>
      </c>
      <c r="F101" s="113">
        <v>2.2810000000000001</v>
      </c>
      <c r="G101" s="114">
        <v>34527</v>
      </c>
      <c r="H101" s="113">
        <v>3.669</v>
      </c>
      <c r="I101" s="112">
        <v>442.5</v>
      </c>
      <c r="J101" s="115">
        <v>3.0000000000000001E-3</v>
      </c>
      <c r="K101" s="114">
        <v>521.4</v>
      </c>
      <c r="L101" s="113">
        <v>3.0000000000000001E-3</v>
      </c>
      <c r="M101" s="1"/>
      <c r="N101" s="1"/>
      <c r="O101" s="1"/>
      <c r="P101" s="1"/>
      <c r="Q101" s="1"/>
    </row>
    <row r="102" spans="1:17" s="6" customFormat="1" ht="18" customHeight="1">
      <c r="A102" s="294"/>
      <c r="B102" s="13" t="s">
        <v>85</v>
      </c>
      <c r="C102" s="12" t="s">
        <v>86</v>
      </c>
      <c r="D102" s="14">
        <v>10</v>
      </c>
      <c r="E102" s="114">
        <v>13062</v>
      </c>
      <c r="F102" s="113">
        <v>1.3879999999999999</v>
      </c>
      <c r="G102" s="114">
        <v>13062</v>
      </c>
      <c r="H102" s="113">
        <v>1.3879999999999999</v>
      </c>
      <c r="I102" s="112">
        <v>79</v>
      </c>
      <c r="J102" s="115">
        <v>0</v>
      </c>
      <c r="K102" s="114">
        <v>78.900000000000006</v>
      </c>
      <c r="L102" s="113">
        <v>0</v>
      </c>
      <c r="N102" s="1"/>
      <c r="O102" s="1"/>
      <c r="P102" s="1"/>
      <c r="Q102" s="1"/>
    </row>
    <row r="103" spans="1:17" s="6" customFormat="1" ht="18" customHeight="1">
      <c r="A103" s="292">
        <v>2011</v>
      </c>
      <c r="B103" s="256" t="s">
        <v>33</v>
      </c>
      <c r="C103" s="257"/>
      <c r="D103" s="258"/>
      <c r="E103" s="183">
        <v>908301</v>
      </c>
      <c r="F103" s="184">
        <v>100</v>
      </c>
      <c r="G103" s="183">
        <v>908301</v>
      </c>
      <c r="H103" s="185">
        <f t="shared" ref="H103:H120" si="5">(G103/$G$103)*100</f>
        <v>100</v>
      </c>
      <c r="I103" s="183">
        <v>17499846.800000001</v>
      </c>
      <c r="J103" s="186">
        <v>100</v>
      </c>
      <c r="K103" s="183">
        <v>17499846.800000001</v>
      </c>
      <c r="L103" s="184">
        <f t="shared" ref="L103:L120" si="6">(K103/$K$103)*100</f>
        <v>100</v>
      </c>
      <c r="M103" s="1"/>
      <c r="N103" s="1"/>
      <c r="O103" s="1"/>
      <c r="P103" s="1"/>
      <c r="Q103" s="1"/>
    </row>
    <row r="104" spans="1:17" s="6" customFormat="1" ht="18" customHeight="1">
      <c r="A104" s="293"/>
      <c r="B104" s="13" t="s">
        <v>82</v>
      </c>
      <c r="C104" s="12" t="s">
        <v>83</v>
      </c>
      <c r="D104" s="14">
        <v>5000000</v>
      </c>
      <c r="E104" s="114">
        <v>52</v>
      </c>
      <c r="F104" s="113">
        <v>5.7249744302824727E-3</v>
      </c>
      <c r="G104" s="114">
        <f t="shared" ref="G104:G116" si="7">G105+E104</f>
        <v>908301</v>
      </c>
      <c r="H104" s="137">
        <f t="shared" si="5"/>
        <v>100</v>
      </c>
      <c r="I104" s="112">
        <v>3761455.7</v>
      </c>
      <c r="J104" s="115">
        <v>21.494220737978118</v>
      </c>
      <c r="K104" s="114">
        <f t="shared" ref="K104:K119" si="8">K105+I104</f>
        <v>17499846.800000001</v>
      </c>
      <c r="L104" s="113">
        <f t="shared" si="6"/>
        <v>100</v>
      </c>
      <c r="N104" s="1"/>
      <c r="O104" s="1"/>
      <c r="P104" s="1"/>
      <c r="Q104" s="1"/>
    </row>
    <row r="105" spans="1:17" s="6" customFormat="1" ht="18" customHeight="1">
      <c r="A105" s="293"/>
      <c r="B105" s="13">
        <f>+D106</f>
        <v>2500000</v>
      </c>
      <c r="C105" s="12" t="s">
        <v>84</v>
      </c>
      <c r="D105" s="14">
        <f>+D104</f>
        <v>5000000</v>
      </c>
      <c r="E105" s="114">
        <v>119</v>
      </c>
      <c r="F105" s="113">
        <v>1.3101383792377196E-2</v>
      </c>
      <c r="G105" s="114">
        <f t="shared" si="7"/>
        <v>908249</v>
      </c>
      <c r="H105" s="137">
        <f t="shared" si="5"/>
        <v>99.994275025569706</v>
      </c>
      <c r="I105" s="112">
        <v>1234272.7</v>
      </c>
      <c r="J105" s="115">
        <v>7.0530486015454708</v>
      </c>
      <c r="K105" s="114">
        <f t="shared" si="8"/>
        <v>13738391.1</v>
      </c>
      <c r="L105" s="113">
        <f t="shared" si="6"/>
        <v>78.505779262021875</v>
      </c>
      <c r="M105" s="1"/>
      <c r="N105" s="1"/>
      <c r="O105" s="1"/>
      <c r="P105" s="1"/>
      <c r="Q105" s="1"/>
    </row>
    <row r="106" spans="1:17" s="6" customFormat="1" ht="18" customHeight="1">
      <c r="A106" s="293"/>
      <c r="B106" s="13">
        <f t="shared" ref="B106:B118" si="9">+D107</f>
        <v>1250000</v>
      </c>
      <c r="C106" s="12" t="s">
        <v>84</v>
      </c>
      <c r="D106" s="14">
        <v>2500000</v>
      </c>
      <c r="E106" s="114">
        <v>236</v>
      </c>
      <c r="F106" s="113">
        <v>2.5982576260512757E-2</v>
      </c>
      <c r="G106" s="114">
        <f t="shared" si="7"/>
        <v>908130</v>
      </c>
      <c r="H106" s="137">
        <f t="shared" si="5"/>
        <v>99.981173641777346</v>
      </c>
      <c r="I106" s="112">
        <v>1304881.3999999999</v>
      </c>
      <c r="J106" s="115">
        <v>7.4565304194548707</v>
      </c>
      <c r="K106" s="114">
        <f t="shared" si="8"/>
        <v>12504118.4</v>
      </c>
      <c r="L106" s="113">
        <f t="shared" si="6"/>
        <v>71.452730660476405</v>
      </c>
      <c r="N106" s="1"/>
      <c r="O106" s="1"/>
      <c r="P106" s="1"/>
      <c r="Q106" s="1"/>
    </row>
    <row r="107" spans="1:17" s="6" customFormat="1" ht="18" customHeight="1">
      <c r="A107" s="293"/>
      <c r="B107" s="13">
        <f t="shared" si="9"/>
        <v>500000</v>
      </c>
      <c r="C107" s="12" t="s">
        <v>84</v>
      </c>
      <c r="D107" s="14">
        <v>1250000</v>
      </c>
      <c r="E107" s="114">
        <v>620</v>
      </c>
      <c r="F107" s="113">
        <v>6.8259310514906399E-2</v>
      </c>
      <c r="G107" s="114">
        <f t="shared" si="7"/>
        <v>907894</v>
      </c>
      <c r="H107" s="137">
        <f t="shared" si="5"/>
        <v>99.955191065516829</v>
      </c>
      <c r="I107" s="112">
        <v>1802571.4</v>
      </c>
      <c r="J107" s="115">
        <v>10.300498173504009</v>
      </c>
      <c r="K107" s="114">
        <f t="shared" si="8"/>
        <v>11199237</v>
      </c>
      <c r="L107" s="113">
        <f t="shared" si="6"/>
        <v>63.99620024102154</v>
      </c>
      <c r="M107" s="1"/>
      <c r="N107" s="1"/>
      <c r="O107" s="1"/>
      <c r="P107" s="1"/>
      <c r="Q107" s="1"/>
    </row>
    <row r="108" spans="1:17" s="6" customFormat="1" ht="18" customHeight="1">
      <c r="A108" s="293"/>
      <c r="B108" s="13">
        <f t="shared" si="9"/>
        <v>250000</v>
      </c>
      <c r="C108" s="12" t="s">
        <v>84</v>
      </c>
      <c r="D108" s="14">
        <v>500000</v>
      </c>
      <c r="E108" s="114">
        <v>1193</v>
      </c>
      <c r="F108" s="113">
        <v>0.13134412491013442</v>
      </c>
      <c r="G108" s="114">
        <f t="shared" si="7"/>
        <v>907274</v>
      </c>
      <c r="H108" s="137">
        <f t="shared" si="5"/>
        <v>99.88693175500191</v>
      </c>
      <c r="I108" s="112">
        <v>1290982.2</v>
      </c>
      <c r="J108" s="115">
        <v>7.3771057241483957</v>
      </c>
      <c r="K108" s="114">
        <f t="shared" si="8"/>
        <v>9396665.5999999996</v>
      </c>
      <c r="L108" s="113">
        <f t="shared" si="6"/>
        <v>53.695702067517523</v>
      </c>
      <c r="N108" s="1"/>
      <c r="O108" s="1"/>
      <c r="P108" s="1"/>
      <c r="Q108" s="1"/>
    </row>
    <row r="109" spans="1:17" s="6" customFormat="1" ht="18" customHeight="1">
      <c r="A109" s="293"/>
      <c r="B109" s="13">
        <f t="shared" si="9"/>
        <v>50000</v>
      </c>
      <c r="C109" s="12" t="s">
        <v>84</v>
      </c>
      <c r="D109" s="14">
        <v>250000</v>
      </c>
      <c r="E109" s="114">
        <v>7248</v>
      </c>
      <c r="F109" s="113">
        <v>0.79797335905167999</v>
      </c>
      <c r="G109" s="114">
        <f t="shared" si="7"/>
        <v>906081</v>
      </c>
      <c r="H109" s="137">
        <f t="shared" si="5"/>
        <v>99.755587630091796</v>
      </c>
      <c r="I109" s="112">
        <v>2893087.3</v>
      </c>
      <c r="J109" s="115">
        <v>16.532072155054522</v>
      </c>
      <c r="K109" s="114">
        <f t="shared" si="8"/>
        <v>8105683.3999999994</v>
      </c>
      <c r="L109" s="113">
        <f t="shared" si="6"/>
        <v>46.31859634336913</v>
      </c>
      <c r="M109" s="1"/>
      <c r="N109" s="1"/>
      <c r="O109" s="1"/>
      <c r="P109" s="1"/>
      <c r="Q109" s="1"/>
    </row>
    <row r="110" spans="1:17" s="6" customFormat="1" ht="18" customHeight="1">
      <c r="A110" s="293"/>
      <c r="B110" s="13">
        <f t="shared" si="9"/>
        <v>25000</v>
      </c>
      <c r="C110" s="12" t="s">
        <v>84</v>
      </c>
      <c r="D110" s="14">
        <v>50000</v>
      </c>
      <c r="E110" s="114">
        <v>13267</v>
      </c>
      <c r="F110" s="113">
        <v>1.4606391493568762</v>
      </c>
      <c r="G110" s="114">
        <f t="shared" si="7"/>
        <v>898833</v>
      </c>
      <c r="H110" s="137">
        <f t="shared" si="5"/>
        <v>98.9576142710401</v>
      </c>
      <c r="I110" s="112">
        <v>1179584.8</v>
      </c>
      <c r="J110" s="115">
        <v>6.7405435800729414</v>
      </c>
      <c r="K110" s="114">
        <f t="shared" si="8"/>
        <v>5212596.0999999996</v>
      </c>
      <c r="L110" s="113">
        <f t="shared" si="6"/>
        <v>29.786524188314605</v>
      </c>
      <c r="N110" s="1"/>
      <c r="O110" s="1"/>
      <c r="P110" s="1"/>
      <c r="Q110" s="1"/>
    </row>
    <row r="111" spans="1:17" s="6" customFormat="1" ht="18" customHeight="1">
      <c r="A111" s="293"/>
      <c r="B111" s="13">
        <f t="shared" si="9"/>
        <v>12500</v>
      </c>
      <c r="C111" s="12" t="s">
        <v>84</v>
      </c>
      <c r="D111" s="14">
        <v>25000</v>
      </c>
      <c r="E111" s="114">
        <v>28680</v>
      </c>
      <c r="F111" s="113">
        <v>3.1575435896250252</v>
      </c>
      <c r="G111" s="114">
        <f t="shared" si="7"/>
        <v>885566</v>
      </c>
      <c r="H111" s="137">
        <f t="shared" si="5"/>
        <v>97.496975121683221</v>
      </c>
      <c r="I111" s="112">
        <v>1187364.7</v>
      </c>
      <c r="J111" s="115">
        <v>6.7850005406904472</v>
      </c>
      <c r="K111" s="114">
        <f t="shared" si="8"/>
        <v>4033011.3</v>
      </c>
      <c r="L111" s="113">
        <f t="shared" si="6"/>
        <v>23.045980608241663</v>
      </c>
      <c r="M111" s="1"/>
      <c r="N111" s="1"/>
      <c r="O111" s="1"/>
      <c r="P111" s="1"/>
      <c r="Q111" s="1"/>
    </row>
    <row r="112" spans="1:17" s="6" customFormat="1" ht="18" customHeight="1">
      <c r="A112" s="293"/>
      <c r="B112" s="13">
        <f t="shared" si="9"/>
        <v>5000</v>
      </c>
      <c r="C112" s="12" t="s">
        <v>84</v>
      </c>
      <c r="D112" s="14">
        <v>12500</v>
      </c>
      <c r="E112" s="114">
        <v>70086</v>
      </c>
      <c r="F112" s="113">
        <v>7.7161645753995645</v>
      </c>
      <c r="G112" s="114">
        <f t="shared" si="7"/>
        <v>856886</v>
      </c>
      <c r="H112" s="137">
        <f t="shared" si="5"/>
        <v>94.3394315320582</v>
      </c>
      <c r="I112" s="112">
        <v>1307196.1000000001</v>
      </c>
      <c r="J112" s="115">
        <v>7.469757392390429</v>
      </c>
      <c r="K112" s="114">
        <f t="shared" si="8"/>
        <v>2845646.6</v>
      </c>
      <c r="L112" s="113">
        <f t="shared" si="6"/>
        <v>16.26098006755122</v>
      </c>
      <c r="N112" s="1"/>
      <c r="O112" s="1"/>
      <c r="P112" s="1"/>
      <c r="Q112" s="1"/>
    </row>
    <row r="113" spans="1:26" s="6" customFormat="1" ht="18" customHeight="1">
      <c r="A113" s="293"/>
      <c r="B113" s="13">
        <f t="shared" si="9"/>
        <v>2500</v>
      </c>
      <c r="C113" s="12" t="s">
        <v>84</v>
      </c>
      <c r="D113" s="14">
        <v>5000</v>
      </c>
      <c r="E113" s="114">
        <v>99637</v>
      </c>
      <c r="F113" s="113">
        <v>10.969601486731822</v>
      </c>
      <c r="G113" s="114">
        <f t="shared" si="7"/>
        <v>786800</v>
      </c>
      <c r="H113" s="137">
        <f t="shared" si="5"/>
        <v>86.62326695665864</v>
      </c>
      <c r="I113" s="112">
        <v>688067.1</v>
      </c>
      <c r="J113" s="115">
        <v>3.9318464205069494</v>
      </c>
      <c r="K113" s="114">
        <f t="shared" si="8"/>
        <v>1538450.5</v>
      </c>
      <c r="L113" s="113">
        <f t="shared" si="6"/>
        <v>8.7912226751607889</v>
      </c>
      <c r="M113" s="1"/>
      <c r="N113" s="1"/>
      <c r="O113" s="1"/>
      <c r="P113" s="1"/>
      <c r="Q113" s="1"/>
    </row>
    <row r="114" spans="1:26" s="6" customFormat="1" ht="18" customHeight="1">
      <c r="A114" s="293"/>
      <c r="B114" s="13">
        <f t="shared" si="9"/>
        <v>1250</v>
      </c>
      <c r="C114" s="12" t="s">
        <v>84</v>
      </c>
      <c r="D114" s="14">
        <v>2500</v>
      </c>
      <c r="E114" s="114">
        <v>136276</v>
      </c>
      <c r="F114" s="113">
        <v>15.003396451176426</v>
      </c>
      <c r="G114" s="114">
        <f t="shared" si="7"/>
        <v>687163</v>
      </c>
      <c r="H114" s="137">
        <f t="shared" si="5"/>
        <v>75.653665469926821</v>
      </c>
      <c r="I114" s="112">
        <v>450191.9</v>
      </c>
      <c r="J114" s="115">
        <v>2.5725476636744045</v>
      </c>
      <c r="K114" s="114">
        <f t="shared" si="8"/>
        <v>850383.4</v>
      </c>
      <c r="L114" s="113">
        <f t="shared" si="6"/>
        <v>4.8593762546538404</v>
      </c>
      <c r="N114" s="1"/>
      <c r="O114" s="1"/>
      <c r="P114" s="1"/>
      <c r="Q114" s="1"/>
    </row>
    <row r="115" spans="1:26" s="6" customFormat="1" ht="18" customHeight="1">
      <c r="A115" s="293"/>
      <c r="B115" s="13">
        <f t="shared" si="9"/>
        <v>500</v>
      </c>
      <c r="C115" s="12" t="s">
        <v>84</v>
      </c>
      <c r="D115" s="14">
        <v>1250</v>
      </c>
      <c r="E115" s="114">
        <v>183187</v>
      </c>
      <c r="F115" s="113">
        <v>20.168094056926066</v>
      </c>
      <c r="G115" s="114">
        <f>G116+E115</f>
        <v>550887</v>
      </c>
      <c r="H115" s="137">
        <f t="shared" si="5"/>
        <v>60.650269018750393</v>
      </c>
      <c r="I115" s="112">
        <v>290390.3</v>
      </c>
      <c r="J115" s="115">
        <v>1.6593876696109133</v>
      </c>
      <c r="K115" s="114">
        <f t="shared" si="8"/>
        <v>400191.5</v>
      </c>
      <c r="L115" s="113">
        <f t="shared" si="6"/>
        <v>2.2868285909794364</v>
      </c>
      <c r="M115" s="1"/>
      <c r="N115" s="1"/>
      <c r="O115" s="1"/>
      <c r="P115" s="1"/>
      <c r="Q115" s="1"/>
    </row>
    <row r="116" spans="1:26" s="6" customFormat="1" ht="18" customHeight="1">
      <c r="A116" s="293"/>
      <c r="B116" s="13">
        <f t="shared" si="9"/>
        <v>250</v>
      </c>
      <c r="C116" s="12" t="s">
        <v>84</v>
      </c>
      <c r="D116" s="14">
        <v>500</v>
      </c>
      <c r="E116" s="114">
        <v>129360</v>
      </c>
      <c r="F116" s="113">
        <v>14.241974851948857</v>
      </c>
      <c r="G116" s="114">
        <f t="shared" si="7"/>
        <v>367700</v>
      </c>
      <c r="H116" s="137">
        <f t="shared" si="5"/>
        <v>40.482174961824327</v>
      </c>
      <c r="I116" s="112">
        <v>73478.8</v>
      </c>
      <c r="J116" s="115">
        <v>0.41988253291451677</v>
      </c>
      <c r="K116" s="114">
        <f t="shared" si="8"/>
        <v>109801.20000000001</v>
      </c>
      <c r="L116" s="113">
        <f t="shared" si="6"/>
        <v>0.62744092136852303</v>
      </c>
      <c r="M116" s="111"/>
      <c r="N116" s="78"/>
      <c r="O116" s="78"/>
      <c r="P116" s="78"/>
      <c r="Q116" s="78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spans="1:26" s="6" customFormat="1" ht="18" customHeight="1">
      <c r="A117" s="293"/>
      <c r="B117" s="13">
        <f t="shared" si="9"/>
        <v>125</v>
      </c>
      <c r="C117" s="12" t="s">
        <v>84</v>
      </c>
      <c r="D117" s="14">
        <v>250</v>
      </c>
      <c r="E117" s="114">
        <v>96188</v>
      </c>
      <c r="F117" s="113">
        <v>10.589881548077123</v>
      </c>
      <c r="G117" s="114">
        <f>G118+E117</f>
        <v>238340</v>
      </c>
      <c r="H117" s="137">
        <f t="shared" si="5"/>
        <v>26.240200109875474</v>
      </c>
      <c r="I117" s="112">
        <v>25342.6</v>
      </c>
      <c r="J117" s="115">
        <v>0.14481612490459059</v>
      </c>
      <c r="K117" s="114">
        <f t="shared" si="8"/>
        <v>36322.400000000001</v>
      </c>
      <c r="L117" s="113">
        <f t="shared" si="6"/>
        <v>0.20755838845400634</v>
      </c>
      <c r="M117" s="78"/>
      <c r="N117" s="78"/>
      <c r="O117" s="78"/>
      <c r="P117" s="78"/>
      <c r="Q117" s="78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spans="1:26" s="6" customFormat="1" ht="18" customHeight="1">
      <c r="A118" s="293"/>
      <c r="B118" s="13">
        <f t="shared" si="9"/>
        <v>50</v>
      </c>
      <c r="C118" s="12" t="s">
        <v>84</v>
      </c>
      <c r="D118" s="14">
        <v>125</v>
      </c>
      <c r="E118" s="114">
        <v>74718</v>
      </c>
      <c r="F118" s="113">
        <v>8.2261276823431881</v>
      </c>
      <c r="G118" s="114">
        <f>G119+E118</f>
        <v>142152</v>
      </c>
      <c r="H118" s="137">
        <f t="shared" si="5"/>
        <v>15.650318561798345</v>
      </c>
      <c r="I118" s="112">
        <v>8962.2000000000007</v>
      </c>
      <c r="J118" s="115">
        <v>5.1213019761978715E-2</v>
      </c>
      <c r="K118" s="114">
        <f t="shared" si="8"/>
        <v>10979.800000000001</v>
      </c>
      <c r="L118" s="113">
        <f t="shared" si="6"/>
        <v>6.2742263549415755E-2</v>
      </c>
      <c r="M118" s="111"/>
      <c r="N118" s="78"/>
      <c r="O118" s="78"/>
      <c r="P118" s="78"/>
      <c r="Q118" s="78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26" s="6" customFormat="1" ht="18" customHeight="1">
      <c r="A119" s="293"/>
      <c r="B119" s="13">
        <f>+D120</f>
        <v>25</v>
      </c>
      <c r="C119" s="12" t="s">
        <v>84</v>
      </c>
      <c r="D119" s="14">
        <v>50</v>
      </c>
      <c r="E119" s="114">
        <v>32891</v>
      </c>
      <c r="F119" s="113">
        <v>3.6211564228157846</v>
      </c>
      <c r="G119" s="114">
        <f>G120+E119</f>
        <v>67434</v>
      </c>
      <c r="H119" s="137">
        <f t="shared" si="5"/>
        <v>7.4241908794551588</v>
      </c>
      <c r="I119" s="112">
        <v>1496.5</v>
      </c>
      <c r="J119" s="115">
        <v>8.5515034337329161E-3</v>
      </c>
      <c r="K119" s="114">
        <f t="shared" si="8"/>
        <v>2017.6</v>
      </c>
      <c r="L119" s="113">
        <f t="shared" si="6"/>
        <v>1.1529243787437041E-2</v>
      </c>
      <c r="M119" s="78"/>
      <c r="N119" s="78"/>
      <c r="O119" s="78"/>
      <c r="P119" s="78"/>
      <c r="Q119" s="78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s="6" customFormat="1" ht="18" customHeight="1">
      <c r="A120" s="293"/>
      <c r="B120" s="13">
        <f>+D121</f>
        <v>10</v>
      </c>
      <c r="C120" s="12" t="s">
        <v>84</v>
      </c>
      <c r="D120" s="14">
        <v>25</v>
      </c>
      <c r="E120" s="114">
        <v>21372</v>
      </c>
      <c r="F120" s="113">
        <v>2.3529644908460963</v>
      </c>
      <c r="G120" s="114">
        <f>G121+E120</f>
        <v>34543</v>
      </c>
      <c r="H120" s="137">
        <f t="shared" si="5"/>
        <v>3.8030344566393737</v>
      </c>
      <c r="I120" s="112">
        <v>443.1</v>
      </c>
      <c r="J120" s="115">
        <v>2.5320221660454765E-3</v>
      </c>
      <c r="K120" s="114">
        <f>K121+I120</f>
        <v>521.1</v>
      </c>
      <c r="L120" s="113">
        <f t="shared" si="6"/>
        <v>2.977740353704125E-3</v>
      </c>
      <c r="M120" s="111"/>
      <c r="N120" s="78"/>
      <c r="O120" s="78"/>
      <c r="P120" s="78"/>
      <c r="Q120" s="78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spans="1:26" s="6" customFormat="1" ht="18" customHeight="1">
      <c r="A121" s="294"/>
      <c r="B121" s="13" t="s">
        <v>85</v>
      </c>
      <c r="C121" s="12" t="s">
        <v>86</v>
      </c>
      <c r="D121" s="14">
        <v>10</v>
      </c>
      <c r="E121" s="114">
        <v>13171</v>
      </c>
      <c r="F121" s="113">
        <v>1.4500699657932778</v>
      </c>
      <c r="G121" s="114">
        <v>13171</v>
      </c>
      <c r="H121" s="137">
        <f>(G121/$G$103)*100</f>
        <v>1.4500699657932778</v>
      </c>
      <c r="I121" s="112">
        <v>78.099999999999994</v>
      </c>
      <c r="J121" s="115">
        <v>4.4628962123256983E-4</v>
      </c>
      <c r="K121" s="114">
        <v>78</v>
      </c>
      <c r="L121" s="113">
        <f>(K121/$K$103)*100</f>
        <v>4.457181876586485E-4</v>
      </c>
      <c r="M121" s="78"/>
      <c r="N121" s="78"/>
      <c r="O121" s="78"/>
      <c r="P121" s="78"/>
      <c r="Q121" s="78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6" s="6" customFormat="1" ht="18" customHeight="1">
      <c r="A122" s="292">
        <v>2012</v>
      </c>
      <c r="B122" s="256" t="s">
        <v>33</v>
      </c>
      <c r="C122" s="257"/>
      <c r="D122" s="258"/>
      <c r="E122" s="183">
        <v>895218</v>
      </c>
      <c r="F122" s="184">
        <v>100</v>
      </c>
      <c r="G122" s="183">
        <v>895218</v>
      </c>
      <c r="H122" s="185">
        <v>100</v>
      </c>
      <c r="I122" s="183">
        <v>17328360</v>
      </c>
      <c r="J122" s="186">
        <v>100</v>
      </c>
      <c r="K122" s="183">
        <v>17328359.956</v>
      </c>
      <c r="L122" s="184">
        <v>100</v>
      </c>
      <c r="M122" s="111"/>
      <c r="N122" s="78"/>
      <c r="O122" s="78"/>
      <c r="P122" s="78"/>
      <c r="Q122" s="78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spans="1:26" s="6" customFormat="1" ht="18" customHeight="1">
      <c r="A123" s="293"/>
      <c r="B123" s="13" t="s">
        <v>82</v>
      </c>
      <c r="C123" s="12" t="s">
        <v>83</v>
      </c>
      <c r="D123" s="14">
        <v>5000000</v>
      </c>
      <c r="E123" s="114">
        <v>49</v>
      </c>
      <c r="F123" s="113">
        <v>5.4999999999999997E-3</v>
      </c>
      <c r="G123" s="114">
        <v>895218</v>
      </c>
      <c r="H123" s="137">
        <v>100</v>
      </c>
      <c r="I123" s="137">
        <v>3974058</v>
      </c>
      <c r="J123" s="113">
        <v>22.933800000000002</v>
      </c>
      <c r="K123" s="114">
        <v>17328359.956</v>
      </c>
      <c r="L123" s="113">
        <v>100</v>
      </c>
      <c r="M123" s="78"/>
      <c r="N123" s="78"/>
      <c r="O123" s="78"/>
      <c r="P123" s="78"/>
      <c r="Q123" s="78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spans="1:26" s="6" customFormat="1" ht="18" customHeight="1">
      <c r="A124" s="293"/>
      <c r="B124" s="13">
        <f>+D125</f>
        <v>2500000</v>
      </c>
      <c r="C124" s="12" t="s">
        <v>84</v>
      </c>
      <c r="D124" s="14">
        <f>+D123</f>
        <v>5000000</v>
      </c>
      <c r="E124" s="114">
        <v>104</v>
      </c>
      <c r="F124" s="113">
        <v>1.1599999999999999E-2</v>
      </c>
      <c r="G124" s="114">
        <v>895169</v>
      </c>
      <c r="H124" s="137">
        <v>99.994526472881461</v>
      </c>
      <c r="I124" s="112">
        <v>1052520</v>
      </c>
      <c r="J124" s="113">
        <v>6.0739999999999998</v>
      </c>
      <c r="K124" s="114">
        <v>13354301.956</v>
      </c>
      <c r="L124" s="113">
        <v>77.066162002111639</v>
      </c>
      <c r="M124" s="111"/>
      <c r="N124" s="78"/>
      <c r="O124" s="78"/>
      <c r="P124" s="78"/>
      <c r="Q124" s="78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spans="1:26" s="6" customFormat="1" ht="18" customHeight="1">
      <c r="A125" s="293"/>
      <c r="B125" s="13">
        <f t="shared" ref="B125:B137" si="10">+D126</f>
        <v>1250000</v>
      </c>
      <c r="C125" s="12" t="s">
        <v>84</v>
      </c>
      <c r="D125" s="14">
        <v>2500000</v>
      </c>
      <c r="E125" s="114">
        <v>217</v>
      </c>
      <c r="F125" s="113">
        <v>2.4199999999999999E-2</v>
      </c>
      <c r="G125" s="114">
        <v>895065</v>
      </c>
      <c r="H125" s="137">
        <v>99.982909190833965</v>
      </c>
      <c r="I125" s="112">
        <v>1336670</v>
      </c>
      <c r="J125" s="113">
        <v>7.7138</v>
      </c>
      <c r="K125" s="114">
        <v>12301781.956</v>
      </c>
      <c r="L125" s="113">
        <v>70.992188454282825</v>
      </c>
      <c r="M125" s="78"/>
      <c r="N125" s="78"/>
      <c r="O125" s="78"/>
      <c r="P125" s="78"/>
      <c r="Q125" s="78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spans="1:26" s="6" customFormat="1" ht="18" customHeight="1">
      <c r="A126" s="293"/>
      <c r="B126" s="13">
        <f t="shared" si="10"/>
        <v>500000</v>
      </c>
      <c r="C126" s="12" t="s">
        <v>84</v>
      </c>
      <c r="D126" s="14">
        <v>1250000</v>
      </c>
      <c r="E126" s="114">
        <v>604</v>
      </c>
      <c r="F126" s="113">
        <v>6.7500000000000004E-2</v>
      </c>
      <c r="G126" s="114">
        <v>894848</v>
      </c>
      <c r="H126" s="137">
        <v>99.958669285023319</v>
      </c>
      <c r="I126" s="112">
        <v>1802142</v>
      </c>
      <c r="J126" s="113">
        <v>10.4</v>
      </c>
      <c r="K126" s="114">
        <v>10965111.956</v>
      </c>
      <c r="L126" s="113">
        <v>63.278417483492397</v>
      </c>
      <c r="M126" s="111"/>
      <c r="N126" s="78"/>
      <c r="O126" s="78"/>
      <c r="P126" s="78"/>
      <c r="Q126" s="78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spans="1:26" s="6" customFormat="1" ht="18" customHeight="1">
      <c r="A127" s="293"/>
      <c r="B127" s="13">
        <f t="shared" si="10"/>
        <v>250000</v>
      </c>
      <c r="C127" s="12" t="s">
        <v>84</v>
      </c>
      <c r="D127" s="14">
        <v>500000</v>
      </c>
      <c r="E127" s="114">
        <v>1092</v>
      </c>
      <c r="F127" s="113">
        <v>0.122</v>
      </c>
      <c r="G127" s="114">
        <v>894244</v>
      </c>
      <c r="H127" s="137">
        <v>99.891199685439744</v>
      </c>
      <c r="I127" s="112">
        <v>1262994</v>
      </c>
      <c r="J127" s="113">
        <v>7.2885999999999997</v>
      </c>
      <c r="K127" s="114">
        <v>9162969.9560000002</v>
      </c>
      <c r="L127" s="113">
        <v>52.87846039248101</v>
      </c>
      <c r="M127" s="78"/>
      <c r="N127" s="78"/>
      <c r="O127" s="78"/>
      <c r="P127" s="78"/>
      <c r="Q127" s="78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s="6" customFormat="1" ht="18" customHeight="1">
      <c r="A128" s="293"/>
      <c r="B128" s="13">
        <f t="shared" si="10"/>
        <v>50000</v>
      </c>
      <c r="C128" s="12" t="s">
        <v>84</v>
      </c>
      <c r="D128" s="14">
        <v>250000</v>
      </c>
      <c r="E128" s="114">
        <v>6774</v>
      </c>
      <c r="F128" s="113">
        <v>0.75670000000000004</v>
      </c>
      <c r="G128" s="114">
        <v>893152</v>
      </c>
      <c r="H128" s="137">
        <v>99.769218223940982</v>
      </c>
      <c r="I128" s="112">
        <v>2753604</v>
      </c>
      <c r="J128" s="113">
        <v>15.890700000000001</v>
      </c>
      <c r="K128" s="114">
        <v>7899975.9560000012</v>
      </c>
      <c r="L128" s="113">
        <v>45.589865261683975</v>
      </c>
      <c r="M128" s="111"/>
      <c r="N128" s="78"/>
      <c r="O128" s="78"/>
      <c r="P128" s="78"/>
      <c r="Q128" s="78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spans="1:26" s="6" customFormat="1" ht="18" customHeight="1">
      <c r="A129" s="293"/>
      <c r="B129" s="13">
        <f t="shared" si="10"/>
        <v>25000</v>
      </c>
      <c r="C129" s="12" t="s">
        <v>84</v>
      </c>
      <c r="D129" s="14">
        <v>50000</v>
      </c>
      <c r="E129" s="114">
        <v>12444</v>
      </c>
      <c r="F129" s="113">
        <v>1.3900999999999999</v>
      </c>
      <c r="G129" s="114">
        <v>886378</v>
      </c>
      <c r="H129" s="137">
        <v>99.012531025962389</v>
      </c>
      <c r="I129" s="112">
        <v>1121187</v>
      </c>
      <c r="J129" s="113">
        <v>6.4702000000000002</v>
      </c>
      <c r="K129" s="114">
        <v>1121187</v>
      </c>
      <c r="L129" s="113">
        <v>6.4702430169208567</v>
      </c>
      <c r="M129" s="78"/>
      <c r="N129" s="78"/>
      <c r="O129" s="78"/>
      <c r="P129" s="78"/>
      <c r="Q129" s="78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spans="1:26" s="6" customFormat="1" ht="18" customHeight="1">
      <c r="A130" s="293"/>
      <c r="B130" s="13">
        <f t="shared" si="10"/>
        <v>12500</v>
      </c>
      <c r="C130" s="12" t="s">
        <v>84</v>
      </c>
      <c r="D130" s="14">
        <v>25000</v>
      </c>
      <c r="E130" s="114">
        <v>27510</v>
      </c>
      <c r="F130" s="113">
        <v>3.073</v>
      </c>
      <c r="G130" s="114">
        <v>873934</v>
      </c>
      <c r="H130" s="137">
        <v>97.622478547124842</v>
      </c>
      <c r="I130" s="112">
        <v>1163281</v>
      </c>
      <c r="J130" s="113">
        <v>6.7131999999999996</v>
      </c>
      <c r="K130" s="114">
        <v>4025184.9559999998</v>
      </c>
      <c r="L130" s="113">
        <v>23.228885862370756</v>
      </c>
      <c r="M130" s="111"/>
      <c r="N130" s="78"/>
      <c r="O130" s="78"/>
      <c r="P130" s="78"/>
      <c r="Q130" s="78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s="6" customFormat="1" ht="18" customHeight="1">
      <c r="A131" s="293"/>
      <c r="B131" s="13">
        <f t="shared" si="10"/>
        <v>5000</v>
      </c>
      <c r="C131" s="12" t="s">
        <v>84</v>
      </c>
      <c r="D131" s="14">
        <v>12500</v>
      </c>
      <c r="E131" s="114">
        <v>69188</v>
      </c>
      <c r="F131" s="113">
        <v>7.7286000000000001</v>
      </c>
      <c r="G131" s="114">
        <v>846424</v>
      </c>
      <c r="H131" s="137">
        <v>94.549484036290593</v>
      </c>
      <c r="I131" s="112">
        <v>1319370</v>
      </c>
      <c r="J131" s="113">
        <v>7.6139000000000001</v>
      </c>
      <c r="K131" s="114">
        <v>2861903.9559999998</v>
      </c>
      <c r="L131" s="113">
        <v>16.515723145565524</v>
      </c>
      <c r="M131" s="78"/>
      <c r="N131" s="78"/>
      <c r="O131" s="78"/>
      <c r="P131" s="78"/>
      <c r="Q131" s="78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s="6" customFormat="1" ht="18" customHeight="1">
      <c r="A132" s="293"/>
      <c r="B132" s="13">
        <f t="shared" si="10"/>
        <v>2500</v>
      </c>
      <c r="C132" s="12" t="s">
        <v>84</v>
      </c>
      <c r="D132" s="14">
        <v>5000</v>
      </c>
      <c r="E132" s="114">
        <v>98391</v>
      </c>
      <c r="F132" s="113">
        <v>10.9907</v>
      </c>
      <c r="G132" s="114">
        <v>777236</v>
      </c>
      <c r="H132" s="137">
        <v>86.820863744920231</v>
      </c>
      <c r="I132" s="112">
        <v>691265.5</v>
      </c>
      <c r="J132" s="113">
        <v>3.9891999999999999</v>
      </c>
      <c r="K132" s="114">
        <v>1542533.9560000002</v>
      </c>
      <c r="L132" s="113">
        <v>8.9017885126854885</v>
      </c>
      <c r="M132" s="111"/>
      <c r="N132" s="78"/>
      <c r="O132" s="78"/>
      <c r="P132" s="78"/>
      <c r="Q132" s="78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s="6" customFormat="1" ht="18" customHeight="1">
      <c r="A133" s="293"/>
      <c r="B133" s="13">
        <f t="shared" si="10"/>
        <v>1250</v>
      </c>
      <c r="C133" s="12" t="s">
        <v>84</v>
      </c>
      <c r="D133" s="14">
        <v>2500</v>
      </c>
      <c r="E133" s="114">
        <v>134814</v>
      </c>
      <c r="F133" s="113">
        <v>15.0593</v>
      </c>
      <c r="G133" s="114">
        <v>678845</v>
      </c>
      <c r="H133" s="137">
        <v>75.83013299553852</v>
      </c>
      <c r="I133" s="112">
        <v>451744.6</v>
      </c>
      <c r="J133" s="115">
        <v>2.6070000000000002</v>
      </c>
      <c r="K133" s="114">
        <v>851268.45599999977</v>
      </c>
      <c r="L133" s="113">
        <v>4.9125737124663393</v>
      </c>
      <c r="M133" s="78"/>
      <c r="N133" s="78"/>
      <c r="O133" s="78"/>
      <c r="P133" s="78"/>
      <c r="Q133" s="78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 s="6" customFormat="1" ht="18" customHeight="1">
      <c r="A134" s="293"/>
      <c r="B134" s="13">
        <f t="shared" si="10"/>
        <v>500</v>
      </c>
      <c r="C134" s="12" t="s">
        <v>84</v>
      </c>
      <c r="D134" s="14">
        <v>1250</v>
      </c>
      <c r="E134" s="114">
        <v>181334</v>
      </c>
      <c r="F134" s="113">
        <v>20.255800000000001</v>
      </c>
      <c r="G134" s="114">
        <v>544031</v>
      </c>
      <c r="H134" s="137">
        <v>60.770784322924698</v>
      </c>
      <c r="I134" s="112">
        <v>290081.3</v>
      </c>
      <c r="J134" s="115">
        <v>1.6739999999999999</v>
      </c>
      <c r="K134" s="114">
        <v>399523.85599999997</v>
      </c>
      <c r="L134" s="113">
        <v>2.3056068607442768</v>
      </c>
      <c r="M134" s="111"/>
      <c r="N134" s="78"/>
      <c r="O134" s="78"/>
      <c r="P134" s="78"/>
      <c r="Q134" s="78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spans="1:26" s="6" customFormat="1" ht="18" customHeight="1">
      <c r="A135" s="293"/>
      <c r="B135" s="13">
        <f t="shared" si="10"/>
        <v>250</v>
      </c>
      <c r="C135" s="12" t="s">
        <v>84</v>
      </c>
      <c r="D135" s="14">
        <v>500</v>
      </c>
      <c r="E135" s="114">
        <v>129210</v>
      </c>
      <c r="F135" s="113">
        <v>14.433400000000001</v>
      </c>
      <c r="G135" s="114">
        <v>362697</v>
      </c>
      <c r="H135" s="137">
        <v>40.514936026755493</v>
      </c>
      <c r="I135" s="112">
        <v>73706.899999999994</v>
      </c>
      <c r="J135" s="115">
        <v>0.4254</v>
      </c>
      <c r="K135" s="114">
        <v>109442.556</v>
      </c>
      <c r="L135" s="113">
        <v>0.63158057818452207</v>
      </c>
      <c r="M135" s="78"/>
      <c r="N135" s="78"/>
      <c r="O135" s="78"/>
      <c r="P135" s="78"/>
      <c r="Q135" s="78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spans="1:26" s="6" customFormat="1" ht="18" customHeight="1">
      <c r="A136" s="293"/>
      <c r="B136" s="13">
        <f t="shared" si="10"/>
        <v>125</v>
      </c>
      <c r="C136" s="12" t="s">
        <v>84</v>
      </c>
      <c r="D136" s="14">
        <v>250</v>
      </c>
      <c r="E136" s="114">
        <v>95587</v>
      </c>
      <c r="F136" s="113">
        <v>10.6775</v>
      </c>
      <c r="G136" s="114">
        <v>233487</v>
      </c>
      <c r="H136" s="137">
        <v>26.081580129085875</v>
      </c>
      <c r="I136" s="112">
        <v>25153.360000000001</v>
      </c>
      <c r="J136" s="115">
        <v>0.1452</v>
      </c>
      <c r="K136" s="114">
        <v>35735.65600000001</v>
      </c>
      <c r="L136" s="113">
        <v>0.20622641779568079</v>
      </c>
      <c r="M136" s="111"/>
      <c r="N136" s="78"/>
      <c r="O136" s="78"/>
      <c r="P136" s="78"/>
      <c r="Q136" s="78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s="6" customFormat="1" ht="18" customHeight="1">
      <c r="A137" s="293"/>
      <c r="B137" s="13">
        <f t="shared" si="10"/>
        <v>50</v>
      </c>
      <c r="C137" s="12" t="s">
        <v>84</v>
      </c>
      <c r="D137" s="14">
        <v>125</v>
      </c>
      <c r="E137" s="114">
        <v>72963</v>
      </c>
      <c r="F137" s="113">
        <v>8.1502999999999997</v>
      </c>
      <c r="G137" s="114">
        <v>137900</v>
      </c>
      <c r="H137" s="137">
        <v>15.404069176446407</v>
      </c>
      <c r="I137" s="112">
        <v>8670.5580000000009</v>
      </c>
      <c r="J137" s="115">
        <v>0.05</v>
      </c>
      <c r="K137" s="114">
        <v>10582.296000000002</v>
      </c>
      <c r="L137" s="113">
        <v>6.1069230018711888E-2</v>
      </c>
      <c r="M137" s="78"/>
      <c r="N137" s="78"/>
      <c r="O137" s="78"/>
      <c r="P137" s="78"/>
      <c r="Q137" s="78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spans="1:26" s="6" customFormat="1" ht="18" customHeight="1">
      <c r="A138" s="293"/>
      <c r="B138" s="13">
        <f>+D139</f>
        <v>25</v>
      </c>
      <c r="C138" s="12" t="s">
        <v>84</v>
      </c>
      <c r="D138" s="14">
        <v>50</v>
      </c>
      <c r="E138" s="114">
        <v>31539</v>
      </c>
      <c r="F138" s="113">
        <v>3.5230999999999999</v>
      </c>
      <c r="G138" s="114">
        <v>64937</v>
      </c>
      <c r="H138" s="137">
        <v>7.2537638876787547</v>
      </c>
      <c r="I138" s="112">
        <v>1421.44</v>
      </c>
      <c r="J138" s="115">
        <v>8.2000000000000007E-3</v>
      </c>
      <c r="K138" s="114">
        <v>1911.7380000000001</v>
      </c>
      <c r="L138" s="113">
        <v>1.103242317711697E-2</v>
      </c>
      <c r="M138" s="111"/>
      <c r="N138" s="78"/>
      <c r="O138" s="78"/>
      <c r="P138" s="78"/>
      <c r="Q138" s="78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s="6" customFormat="1" ht="18" customHeight="1">
      <c r="A139" s="293"/>
      <c r="B139" s="13">
        <f>+D140</f>
        <v>10</v>
      </c>
      <c r="C139" s="12" t="s">
        <v>84</v>
      </c>
      <c r="D139" s="14">
        <v>25</v>
      </c>
      <c r="E139" s="114">
        <v>20400</v>
      </c>
      <c r="F139" s="113">
        <v>2.2787999999999999</v>
      </c>
      <c r="G139" s="114">
        <v>33398</v>
      </c>
      <c r="H139" s="137">
        <v>3.7307114021389207</v>
      </c>
      <c r="I139" s="112">
        <v>414.33</v>
      </c>
      <c r="J139" s="115">
        <v>2.3999999999999998E-3</v>
      </c>
      <c r="K139" s="114">
        <v>490.298</v>
      </c>
      <c r="L139" s="113">
        <v>2.8294541505656614E-3</v>
      </c>
      <c r="M139" s="78"/>
      <c r="N139" s="78"/>
      <c r="O139" s="78"/>
      <c r="P139" s="78"/>
      <c r="Q139" s="78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spans="1:26" s="6" customFormat="1" ht="18" customHeight="1">
      <c r="A140" s="294"/>
      <c r="B140" s="13" t="s">
        <v>85</v>
      </c>
      <c r="C140" s="12" t="s">
        <v>86</v>
      </c>
      <c r="D140" s="14">
        <v>10</v>
      </c>
      <c r="E140" s="114">
        <v>12998</v>
      </c>
      <c r="F140" s="113">
        <v>1.4519</v>
      </c>
      <c r="G140" s="114">
        <v>12998</v>
      </c>
      <c r="H140" s="137">
        <v>1.4519368466675155</v>
      </c>
      <c r="I140" s="112">
        <v>75.968000000000004</v>
      </c>
      <c r="J140" s="115">
        <v>4.0000000000000002E-4</v>
      </c>
      <c r="K140" s="112">
        <v>75.968000000000004</v>
      </c>
      <c r="L140" s="113">
        <v>4.3840271204486286E-4</v>
      </c>
      <c r="M140" s="111"/>
      <c r="N140" s="78"/>
      <c r="O140" s="78"/>
      <c r="P140" s="78"/>
      <c r="Q140" s="78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s="6" customFormat="1" ht="18" customHeight="1">
      <c r="A141" s="292">
        <v>2013</v>
      </c>
      <c r="B141" s="256" t="s">
        <v>33</v>
      </c>
      <c r="C141" s="257"/>
      <c r="D141" s="258"/>
      <c r="E141" s="183">
        <v>862640</v>
      </c>
      <c r="F141" s="184">
        <v>100.00020000000001</v>
      </c>
      <c r="G141" s="183">
        <v>862640</v>
      </c>
      <c r="H141" s="185">
        <v>100</v>
      </c>
      <c r="I141" s="183">
        <v>17471756</v>
      </c>
      <c r="J141" s="186">
        <v>99.999799999999993</v>
      </c>
      <c r="K141" s="183">
        <v>17471756</v>
      </c>
      <c r="L141" s="184">
        <v>100</v>
      </c>
      <c r="M141" s="78"/>
      <c r="N141" s="78"/>
      <c r="O141" s="78"/>
      <c r="P141" s="78"/>
      <c r="Q141" s="78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spans="1:26" s="6" customFormat="1" ht="18" customHeight="1">
      <c r="A142" s="293"/>
      <c r="B142" s="13" t="s">
        <v>82</v>
      </c>
      <c r="C142" s="12" t="s">
        <v>83</v>
      </c>
      <c r="D142" s="14">
        <v>5000000</v>
      </c>
      <c r="E142" s="114">
        <v>54</v>
      </c>
      <c r="F142" s="113">
        <v>6.3E-3</v>
      </c>
      <c r="G142" s="114">
        <v>862640</v>
      </c>
      <c r="H142" s="137">
        <v>100</v>
      </c>
      <c r="I142" s="112">
        <v>3995195</v>
      </c>
      <c r="J142" s="113">
        <v>22.866599999999998</v>
      </c>
      <c r="K142" s="114">
        <v>17471756</v>
      </c>
      <c r="L142" s="113">
        <v>100</v>
      </c>
      <c r="M142" s="111"/>
      <c r="N142" s="78"/>
      <c r="O142" s="78"/>
      <c r="P142" s="78"/>
      <c r="Q142" s="78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1:26" s="6" customFormat="1" ht="18" customHeight="1">
      <c r="A143" s="293"/>
      <c r="B143" s="13">
        <f>+D144</f>
        <v>2500000</v>
      </c>
      <c r="C143" s="12" t="s">
        <v>84</v>
      </c>
      <c r="D143" s="14">
        <f>+D142</f>
        <v>5000000</v>
      </c>
      <c r="E143" s="114">
        <v>112</v>
      </c>
      <c r="F143" s="113">
        <v>1.2999999999999999E-2</v>
      </c>
      <c r="G143" s="114">
        <v>862586</v>
      </c>
      <c r="H143" s="137">
        <v>99.993740146526946</v>
      </c>
      <c r="I143" s="112">
        <v>1069577</v>
      </c>
      <c r="J143" s="115">
        <v>6.1216999999999997</v>
      </c>
      <c r="K143" s="114">
        <v>13476562.105</v>
      </c>
      <c r="L143" s="113">
        <v>77.133415238857509</v>
      </c>
      <c r="M143" s="78"/>
      <c r="N143" s="78"/>
      <c r="O143" s="78"/>
      <c r="P143" s="78"/>
      <c r="Q143" s="78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1:26" s="6" customFormat="1" ht="18" customHeight="1">
      <c r="A144" s="293"/>
      <c r="B144" s="13">
        <f t="shared" ref="B144:B156" si="11">+D145</f>
        <v>1250000</v>
      </c>
      <c r="C144" s="12" t="s">
        <v>84</v>
      </c>
      <c r="D144" s="14">
        <v>2500000</v>
      </c>
      <c r="E144" s="114">
        <v>218</v>
      </c>
      <c r="F144" s="113">
        <v>2.53E-2</v>
      </c>
      <c r="G144" s="114">
        <v>862474</v>
      </c>
      <c r="H144" s="137">
        <v>99.980756746730975</v>
      </c>
      <c r="I144" s="112">
        <v>1278905</v>
      </c>
      <c r="J144" s="115">
        <v>7.3197999999999999</v>
      </c>
      <c r="K144" s="114">
        <v>12406985.105</v>
      </c>
      <c r="L144" s="113">
        <v>71.011666514802513</v>
      </c>
      <c r="M144" s="111"/>
      <c r="N144" s="78"/>
      <c r="O144" s="78"/>
      <c r="P144" s="78"/>
      <c r="Q144" s="78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spans="1:26" s="6" customFormat="1" ht="18" customHeight="1">
      <c r="A145" s="293"/>
      <c r="B145" s="13">
        <f t="shared" si="11"/>
        <v>500000</v>
      </c>
      <c r="C145" s="12" t="s">
        <v>84</v>
      </c>
      <c r="D145" s="14">
        <v>1250000</v>
      </c>
      <c r="E145" s="114">
        <v>605</v>
      </c>
      <c r="F145" s="113">
        <v>7.0099999999999996E-2</v>
      </c>
      <c r="G145" s="114">
        <v>862256</v>
      </c>
      <c r="H145" s="137">
        <v>99.955485486413792</v>
      </c>
      <c r="I145" s="112">
        <v>1773040</v>
      </c>
      <c r="J145" s="115">
        <v>10.148</v>
      </c>
      <c r="K145" s="114">
        <v>11128080.105</v>
      </c>
      <c r="L145" s="113">
        <v>63.691824136051359</v>
      </c>
      <c r="M145" s="78"/>
      <c r="N145" s="78"/>
      <c r="O145" s="78"/>
      <c r="P145" s="78"/>
      <c r="Q145" s="78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s="6" customFormat="1" ht="18" customHeight="1">
      <c r="A146" s="293"/>
      <c r="B146" s="13">
        <f t="shared" si="11"/>
        <v>250000</v>
      </c>
      <c r="C146" s="12" t="s">
        <v>84</v>
      </c>
      <c r="D146" s="14">
        <v>500000</v>
      </c>
      <c r="E146" s="114">
        <v>1146</v>
      </c>
      <c r="F146" s="113">
        <v>0.1328</v>
      </c>
      <c r="G146" s="114">
        <v>861651</v>
      </c>
      <c r="H146" s="137">
        <v>99.885351942873044</v>
      </c>
      <c r="I146" s="112">
        <v>1311442</v>
      </c>
      <c r="J146" s="115">
        <v>7.5061</v>
      </c>
      <c r="K146" s="114">
        <v>9355040.1050000004</v>
      </c>
      <c r="L146" s="113">
        <v>53.543788643797456</v>
      </c>
      <c r="M146" s="111"/>
      <c r="N146" s="78"/>
      <c r="O146" s="78"/>
      <c r="P146" s="78"/>
      <c r="Q146" s="78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 s="6" customFormat="1" ht="18" customHeight="1">
      <c r="A147" s="293"/>
      <c r="B147" s="13">
        <f t="shared" si="11"/>
        <v>50000</v>
      </c>
      <c r="C147" s="12" t="s">
        <v>84</v>
      </c>
      <c r="D147" s="14">
        <v>250000</v>
      </c>
      <c r="E147" s="114">
        <v>6921</v>
      </c>
      <c r="F147" s="113">
        <v>0.80230000000000001</v>
      </c>
      <c r="G147" s="114">
        <v>860505</v>
      </c>
      <c r="H147" s="137">
        <v>99.752503941389222</v>
      </c>
      <c r="I147" s="112">
        <v>2813048</v>
      </c>
      <c r="J147" s="115">
        <v>16.1005</v>
      </c>
      <c r="K147" s="114">
        <v>8043598.1050000004</v>
      </c>
      <c r="L147" s="113">
        <v>46.037719992197694</v>
      </c>
      <c r="M147" s="78"/>
      <c r="N147" s="78"/>
      <c r="O147" s="78"/>
      <c r="P147" s="78"/>
      <c r="Q147" s="78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spans="1:26" s="6" customFormat="1" ht="18" customHeight="1">
      <c r="A148" s="293"/>
      <c r="B148" s="13">
        <f t="shared" si="11"/>
        <v>25000</v>
      </c>
      <c r="C148" s="12" t="s">
        <v>84</v>
      </c>
      <c r="D148" s="14">
        <v>50000</v>
      </c>
      <c r="E148" s="114">
        <v>12959</v>
      </c>
      <c r="F148" s="113">
        <v>1.5022</v>
      </c>
      <c r="G148" s="114">
        <v>853584</v>
      </c>
      <c r="H148" s="137">
        <v>98.950199387925437</v>
      </c>
      <c r="I148" s="112">
        <v>1166294</v>
      </c>
      <c r="J148" s="115">
        <v>6.6753</v>
      </c>
      <c r="K148" s="114">
        <v>5230550.1050000004</v>
      </c>
      <c r="L148" s="113">
        <v>29.937174632017527</v>
      </c>
      <c r="M148" s="111"/>
      <c r="N148" s="78"/>
      <c r="O148" s="78"/>
      <c r="P148" s="78"/>
      <c r="Q148" s="78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spans="1:26" s="6" customFormat="1" ht="18" customHeight="1">
      <c r="A149" s="293"/>
      <c r="B149" s="13">
        <f t="shared" si="11"/>
        <v>12500</v>
      </c>
      <c r="C149" s="12" t="s">
        <v>84</v>
      </c>
      <c r="D149" s="14">
        <v>25000</v>
      </c>
      <c r="E149" s="114">
        <v>28310</v>
      </c>
      <c r="F149" s="113">
        <v>3.2818000000000001</v>
      </c>
      <c r="G149" s="114">
        <v>840625</v>
      </c>
      <c r="H149" s="137">
        <v>97.447950477603641</v>
      </c>
      <c r="I149" s="112">
        <v>1196721</v>
      </c>
      <c r="J149" s="115">
        <v>6.8494999999999999</v>
      </c>
      <c r="K149" s="114">
        <v>4064256.105</v>
      </c>
      <c r="L149" s="113">
        <v>23.261863919116085</v>
      </c>
      <c r="M149" s="78"/>
      <c r="N149" s="78"/>
      <c r="O149" s="78"/>
      <c r="P149" s="78"/>
      <c r="Q149" s="78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s="6" customFormat="1" ht="18" customHeight="1">
      <c r="A150" s="293"/>
      <c r="B150" s="13">
        <f t="shared" si="11"/>
        <v>5000</v>
      </c>
      <c r="C150" s="12" t="s">
        <v>84</v>
      </c>
      <c r="D150" s="14">
        <v>12500</v>
      </c>
      <c r="E150" s="114">
        <v>69820</v>
      </c>
      <c r="F150" s="113">
        <v>8.0937999999999999</v>
      </c>
      <c r="G150" s="114">
        <v>812315</v>
      </c>
      <c r="H150" s="137">
        <v>94.166164332745993</v>
      </c>
      <c r="I150" s="112">
        <v>1338921</v>
      </c>
      <c r="J150" s="115">
        <v>7.6632999999999996</v>
      </c>
      <c r="K150" s="114">
        <v>2867535.105</v>
      </c>
      <c r="L150" s="113">
        <v>16.412403567220146</v>
      </c>
      <c r="M150" s="111"/>
      <c r="N150" s="78"/>
      <c r="O150" s="78"/>
      <c r="P150" s="78"/>
      <c r="Q150" s="78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spans="1:26" s="6" customFormat="1" ht="18" customHeight="1">
      <c r="A151" s="293"/>
      <c r="B151" s="13">
        <f t="shared" si="11"/>
        <v>2500</v>
      </c>
      <c r="C151" s="12" t="s">
        <v>84</v>
      </c>
      <c r="D151" s="14">
        <v>5000</v>
      </c>
      <c r="E151" s="114">
        <v>98435</v>
      </c>
      <c r="F151" s="113">
        <v>11.4109</v>
      </c>
      <c r="G151" s="114">
        <v>742495</v>
      </c>
      <c r="H151" s="137">
        <v>86.07240563850506</v>
      </c>
      <c r="I151" s="112">
        <v>695217.5</v>
      </c>
      <c r="J151" s="115">
        <v>3.9790999999999999</v>
      </c>
      <c r="K151" s="114">
        <v>1528614.105</v>
      </c>
      <c r="L151" s="113">
        <v>8.7490582228826916</v>
      </c>
      <c r="M151" s="78"/>
      <c r="N151" s="78"/>
      <c r="O151" s="78"/>
      <c r="P151" s="78"/>
      <c r="Q151" s="78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spans="1:26" s="6" customFormat="1" ht="18" customHeight="1">
      <c r="A152" s="293"/>
      <c r="B152" s="13">
        <f t="shared" si="11"/>
        <v>1250</v>
      </c>
      <c r="C152" s="12" t="s">
        <v>84</v>
      </c>
      <c r="D152" s="14">
        <v>2500</v>
      </c>
      <c r="E152" s="114">
        <v>133227</v>
      </c>
      <c r="F152" s="113">
        <v>15.444100000000001</v>
      </c>
      <c r="G152" s="114">
        <v>644060</v>
      </c>
      <c r="H152" s="137">
        <v>74.661504219604936</v>
      </c>
      <c r="I152" s="112">
        <v>448934.3</v>
      </c>
      <c r="J152" s="115">
        <v>2.5695000000000001</v>
      </c>
      <c r="K152" s="114">
        <v>833396.60499999998</v>
      </c>
      <c r="L152" s="113">
        <v>4.7699647648467618</v>
      </c>
      <c r="M152" s="111"/>
      <c r="N152" s="78"/>
      <c r="O152" s="78"/>
      <c r="P152" s="78"/>
      <c r="Q152" s="78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s="6" customFormat="1" ht="18" customHeight="1">
      <c r="A153" s="293"/>
      <c r="B153" s="13">
        <f t="shared" si="11"/>
        <v>500</v>
      </c>
      <c r="C153" s="12" t="s">
        <v>84</v>
      </c>
      <c r="D153" s="14">
        <v>1250</v>
      </c>
      <c r="E153" s="114">
        <v>176809</v>
      </c>
      <c r="F153" s="113">
        <v>20.496300000000002</v>
      </c>
      <c r="G153" s="114">
        <v>510833</v>
      </c>
      <c r="H153" s="137">
        <v>59.217402392655103</v>
      </c>
      <c r="I153" s="112">
        <v>283451.90000000002</v>
      </c>
      <c r="J153" s="115">
        <v>1.6223000000000001</v>
      </c>
      <c r="K153" s="114">
        <v>384462.30500000005</v>
      </c>
      <c r="L153" s="113">
        <v>2.2004789043528312</v>
      </c>
      <c r="M153" s="78"/>
      <c r="N153" s="78"/>
      <c r="O153" s="78"/>
      <c r="P153" s="78"/>
      <c r="Q153" s="78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spans="1:26" s="6" customFormat="1" ht="18" customHeight="1">
      <c r="A154" s="293"/>
      <c r="B154" s="13">
        <f t="shared" si="11"/>
        <v>250</v>
      </c>
      <c r="C154" s="12" t="s">
        <v>84</v>
      </c>
      <c r="D154" s="14">
        <v>500</v>
      </c>
      <c r="E154" s="114">
        <v>123126</v>
      </c>
      <c r="F154" s="113">
        <v>14.273199999999999</v>
      </c>
      <c r="G154" s="114">
        <v>334024</v>
      </c>
      <c r="H154" s="137">
        <v>38.721135120096449</v>
      </c>
      <c r="I154" s="112">
        <v>69262.070000000007</v>
      </c>
      <c r="J154" s="115">
        <v>0.39639999999999997</v>
      </c>
      <c r="K154" s="114">
        <v>101010.405</v>
      </c>
      <c r="L154" s="113">
        <v>0.57813539177172579</v>
      </c>
      <c r="M154" s="111"/>
      <c r="N154" s="78"/>
      <c r="O154" s="78"/>
      <c r="P154" s="78"/>
      <c r="Q154" s="78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spans="1:26" s="6" customFormat="1" ht="18" customHeight="1">
      <c r="A155" s="293"/>
      <c r="B155" s="13">
        <f t="shared" si="11"/>
        <v>125</v>
      </c>
      <c r="C155" s="12" t="s">
        <v>84</v>
      </c>
      <c r="D155" s="14">
        <v>250</v>
      </c>
      <c r="E155" s="114">
        <v>87961</v>
      </c>
      <c r="F155" s="113">
        <v>10.1967</v>
      </c>
      <c r="G155" s="114">
        <v>210898</v>
      </c>
      <c r="H155" s="137">
        <v>24.447973662246127</v>
      </c>
      <c r="I155" s="112">
        <v>22652.1</v>
      </c>
      <c r="J155" s="115">
        <v>0.12959999999999999</v>
      </c>
      <c r="K155" s="114">
        <v>31748.334999999999</v>
      </c>
      <c r="L155" s="113">
        <v>0.18171233046065891</v>
      </c>
      <c r="M155" s="78"/>
      <c r="N155" s="78"/>
      <c r="O155" s="78"/>
      <c r="P155" s="78"/>
      <c r="Q155" s="78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spans="1:26" s="6" customFormat="1" ht="18" customHeight="1">
      <c r="A156" s="293"/>
      <c r="B156" s="13">
        <f t="shared" si="11"/>
        <v>50</v>
      </c>
      <c r="C156" s="12" t="s">
        <v>84</v>
      </c>
      <c r="D156" s="14">
        <v>125</v>
      </c>
      <c r="E156" s="114">
        <v>65745</v>
      </c>
      <c r="F156" s="113">
        <v>7.6214000000000004</v>
      </c>
      <c r="G156" s="114">
        <v>122937</v>
      </c>
      <c r="H156" s="137">
        <v>14.251251970694611</v>
      </c>
      <c r="I156" s="112">
        <v>7488.1909999999998</v>
      </c>
      <c r="J156" s="115">
        <v>4.2900000000000001E-2</v>
      </c>
      <c r="K156" s="114">
        <v>9096.2350000000006</v>
      </c>
      <c r="L156" s="113">
        <v>5.2062511633060818E-2</v>
      </c>
      <c r="M156" s="111"/>
      <c r="N156" s="78"/>
      <c r="O156" s="78"/>
      <c r="P156" s="78"/>
      <c r="Q156" s="78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spans="1:26" s="6" customFormat="1" ht="18" customHeight="1">
      <c r="A157" s="293"/>
      <c r="B157" s="13">
        <f>+D158</f>
        <v>25</v>
      </c>
      <c r="C157" s="12" t="s">
        <v>84</v>
      </c>
      <c r="D157" s="14">
        <v>50</v>
      </c>
      <c r="E157" s="114">
        <v>27523</v>
      </c>
      <c r="F157" s="113">
        <v>3.1905999999999999</v>
      </c>
      <c r="G157" s="114">
        <v>57192</v>
      </c>
      <c r="H157" s="137">
        <v>6.6298803672447368</v>
      </c>
      <c r="I157" s="112">
        <v>1186.758</v>
      </c>
      <c r="J157" s="115">
        <v>6.7999999999999996E-3</v>
      </c>
      <c r="K157" s="114">
        <v>1608.0440000000001</v>
      </c>
      <c r="L157" s="113">
        <v>9.203677066002983E-3</v>
      </c>
      <c r="M157" s="78"/>
      <c r="N157" s="78"/>
      <c r="O157" s="78"/>
      <c r="P157" s="78"/>
      <c r="Q157" s="78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spans="1:26" s="6" customFormat="1" ht="18" customHeight="1">
      <c r="A158" s="293"/>
      <c r="B158" s="13">
        <f>+D159</f>
        <v>10</v>
      </c>
      <c r="C158" s="12" t="s">
        <v>84</v>
      </c>
      <c r="D158" s="14">
        <v>25</v>
      </c>
      <c r="E158" s="114">
        <v>18009</v>
      </c>
      <c r="F158" s="113">
        <v>2.0876999999999999</v>
      </c>
      <c r="G158" s="114">
        <v>29669</v>
      </c>
      <c r="H158" s="137">
        <v>3.4393257905963095</v>
      </c>
      <c r="I158" s="112">
        <v>354.16899999999998</v>
      </c>
      <c r="J158" s="115">
        <v>2E-3</v>
      </c>
      <c r="K158" s="114">
        <v>421.286</v>
      </c>
      <c r="L158" s="113">
        <v>2.4112401752863308E-3</v>
      </c>
      <c r="M158" s="111"/>
      <c r="N158" s="78"/>
      <c r="O158" s="78"/>
      <c r="P158" s="78"/>
      <c r="Q158" s="78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spans="1:26" s="6" customFormat="1" ht="18" customHeight="1">
      <c r="A159" s="294"/>
      <c r="B159" s="13" t="s">
        <v>85</v>
      </c>
      <c r="C159" s="12" t="s">
        <v>86</v>
      </c>
      <c r="D159" s="14">
        <v>10</v>
      </c>
      <c r="E159" s="114">
        <v>11660</v>
      </c>
      <c r="F159" s="113">
        <v>1.3516999999999999</v>
      </c>
      <c r="G159" s="114">
        <v>11660</v>
      </c>
      <c r="H159" s="137">
        <v>1.3516646573309838</v>
      </c>
      <c r="I159" s="112">
        <v>67.117000000000004</v>
      </c>
      <c r="J159" s="112">
        <v>4.0000000000000002E-4</v>
      </c>
      <c r="K159" s="114">
        <v>67.117000000000004</v>
      </c>
      <c r="L159" s="113">
        <v>3.8414570349998024E-4</v>
      </c>
      <c r="M159" s="78"/>
      <c r="N159" s="78"/>
      <c r="O159" s="78"/>
      <c r="P159" s="78"/>
      <c r="Q159" s="78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spans="1:26" s="6" customFormat="1" ht="18" customHeight="1">
      <c r="A160" s="292">
        <v>2014</v>
      </c>
      <c r="B160" s="256" t="s">
        <v>33</v>
      </c>
      <c r="C160" s="257"/>
      <c r="D160" s="258"/>
      <c r="E160" s="183">
        <v>869940</v>
      </c>
      <c r="F160" s="184">
        <v>99.999700000000018</v>
      </c>
      <c r="G160" s="183">
        <v>869940</v>
      </c>
      <c r="H160" s="185">
        <v>99.999700000000004</v>
      </c>
      <c r="I160" s="183">
        <v>17931687.541000001</v>
      </c>
      <c r="J160" s="186">
        <v>100.0001</v>
      </c>
      <c r="K160" s="183">
        <v>17931687.540999997</v>
      </c>
      <c r="L160" s="184">
        <v>100.0001</v>
      </c>
      <c r="M160" s="78"/>
      <c r="N160" s="78"/>
      <c r="O160" s="78"/>
      <c r="P160" s="78"/>
      <c r="Q160" s="78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spans="1:26" s="6" customFormat="1" ht="18" customHeight="1">
      <c r="A161" s="293"/>
      <c r="B161" s="13" t="s">
        <v>82</v>
      </c>
      <c r="C161" s="12" t="s">
        <v>83</v>
      </c>
      <c r="D161" s="14">
        <v>5000000</v>
      </c>
      <c r="E161" s="114">
        <v>56</v>
      </c>
      <c r="F161" s="113">
        <v>6.4000000000000003E-3</v>
      </c>
      <c r="G161" s="114">
        <v>869940</v>
      </c>
      <c r="H161" s="137">
        <v>99.999700000000004</v>
      </c>
      <c r="I161" s="112">
        <v>4034177.62</v>
      </c>
      <c r="J161" s="113">
        <v>22.497499999999999</v>
      </c>
      <c r="K161" s="114">
        <v>17931687.540999997</v>
      </c>
      <c r="L161" s="113">
        <v>100.0001</v>
      </c>
      <c r="M161" s="111"/>
      <c r="N161" s="78"/>
      <c r="O161" s="78"/>
      <c r="P161" s="78"/>
      <c r="Q161" s="78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s="6" customFormat="1" ht="18" customHeight="1">
      <c r="A162" s="293"/>
      <c r="B162" s="13">
        <v>2500000</v>
      </c>
      <c r="C162" s="12" t="s">
        <v>84</v>
      </c>
      <c r="D162" s="14">
        <v>5000000</v>
      </c>
      <c r="E162" s="114">
        <v>115</v>
      </c>
      <c r="F162" s="113">
        <v>1.32E-2</v>
      </c>
      <c r="G162" s="114">
        <v>869884</v>
      </c>
      <c r="H162" s="137">
        <v>99.993300000000005</v>
      </c>
      <c r="I162" s="112">
        <v>1206278.1810000001</v>
      </c>
      <c r="J162" s="115">
        <v>6.7271000000000001</v>
      </c>
      <c r="K162" s="114">
        <v>13897509.920999998</v>
      </c>
      <c r="L162" s="113">
        <v>77.502600000000001</v>
      </c>
      <c r="M162" s="78"/>
      <c r="N162" s="78"/>
      <c r="O162" s="78"/>
      <c r="P162" s="78"/>
      <c r="Q162" s="78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spans="1:26" s="6" customFormat="1" ht="18" customHeight="1">
      <c r="A163" s="293"/>
      <c r="B163" s="13">
        <v>1250000</v>
      </c>
      <c r="C163" s="12" t="s">
        <v>84</v>
      </c>
      <c r="D163" s="14">
        <v>2500000</v>
      </c>
      <c r="E163" s="114">
        <v>224</v>
      </c>
      <c r="F163" s="113">
        <v>2.5700000000000001E-2</v>
      </c>
      <c r="G163" s="114">
        <v>869769</v>
      </c>
      <c r="H163" s="137">
        <v>99.980100000000007</v>
      </c>
      <c r="I163" s="112">
        <v>1312038.78</v>
      </c>
      <c r="J163" s="115">
        <v>7.3169000000000004</v>
      </c>
      <c r="K163" s="114">
        <v>12691231.739999998</v>
      </c>
      <c r="L163" s="113">
        <v>70.775500000000008</v>
      </c>
      <c r="M163" s="111"/>
      <c r="N163" s="78"/>
      <c r="O163" s="78"/>
      <c r="P163" s="78"/>
      <c r="Q163" s="78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s="6" customFormat="1" ht="18" customHeight="1">
      <c r="A164" s="293"/>
      <c r="B164" s="13">
        <v>500000</v>
      </c>
      <c r="C164" s="12" t="s">
        <v>84</v>
      </c>
      <c r="D164" s="14">
        <v>1250000</v>
      </c>
      <c r="E164" s="114">
        <v>597</v>
      </c>
      <c r="F164" s="113">
        <v>6.8599999999999994E-2</v>
      </c>
      <c r="G164" s="114">
        <v>869545</v>
      </c>
      <c r="H164" s="137">
        <v>99.954400000000007</v>
      </c>
      <c r="I164" s="112">
        <v>1767237.659</v>
      </c>
      <c r="J164" s="115">
        <v>9.8553999999999995</v>
      </c>
      <c r="K164" s="114">
        <v>11379192.959999999</v>
      </c>
      <c r="L164" s="113">
        <v>63.458600000000004</v>
      </c>
      <c r="M164" s="78"/>
      <c r="N164" s="78"/>
      <c r="O164" s="78"/>
      <c r="P164" s="78"/>
      <c r="Q164" s="78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spans="1:26" s="6" customFormat="1" ht="18" customHeight="1">
      <c r="A165" s="293"/>
      <c r="B165" s="13">
        <v>250000</v>
      </c>
      <c r="C165" s="12" t="s">
        <v>84</v>
      </c>
      <c r="D165" s="14">
        <v>500000</v>
      </c>
      <c r="E165" s="114">
        <v>1167</v>
      </c>
      <c r="F165" s="113">
        <v>0.1341</v>
      </c>
      <c r="G165" s="114">
        <v>868948</v>
      </c>
      <c r="H165" s="137">
        <v>99.885800000000003</v>
      </c>
      <c r="I165" s="112">
        <v>1332150.1780000001</v>
      </c>
      <c r="J165" s="115">
        <v>7.4290000000000003</v>
      </c>
      <c r="K165" s="114">
        <v>9611955.300999999</v>
      </c>
      <c r="L165" s="113">
        <v>53.603200000000001</v>
      </c>
      <c r="M165" s="111"/>
      <c r="N165" s="78"/>
      <c r="O165" s="78"/>
      <c r="P165" s="78"/>
      <c r="Q165" s="78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spans="1:26" s="6" customFormat="1" ht="18" customHeight="1">
      <c r="A166" s="293"/>
      <c r="B166" s="13">
        <v>50000</v>
      </c>
      <c r="C166" s="12" t="s">
        <v>84</v>
      </c>
      <c r="D166" s="14">
        <v>250000</v>
      </c>
      <c r="E166" s="114">
        <v>7118</v>
      </c>
      <c r="F166" s="113">
        <v>0.81820000000000004</v>
      </c>
      <c r="G166" s="114">
        <v>867781</v>
      </c>
      <c r="H166" s="137">
        <v>99.7517</v>
      </c>
      <c r="I166" s="112">
        <v>2897564.398</v>
      </c>
      <c r="J166" s="115">
        <v>16.158899999999999</v>
      </c>
      <c r="K166" s="114">
        <v>8279805.1229999997</v>
      </c>
      <c r="L166" s="113">
        <v>46.174199999999999</v>
      </c>
      <c r="M166" s="78"/>
      <c r="N166" s="78"/>
      <c r="O166" s="78"/>
      <c r="P166" s="78"/>
      <c r="Q166" s="78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spans="1:26" s="6" customFormat="1" ht="18" customHeight="1">
      <c r="A167" s="293"/>
      <c r="B167" s="13">
        <v>25000</v>
      </c>
      <c r="C167" s="12" t="s">
        <v>84</v>
      </c>
      <c r="D167" s="14">
        <v>50000</v>
      </c>
      <c r="E167" s="114">
        <v>13556</v>
      </c>
      <c r="F167" s="113">
        <v>1.5583</v>
      </c>
      <c r="G167" s="114">
        <v>860663</v>
      </c>
      <c r="H167" s="137">
        <v>98.933499999999995</v>
      </c>
      <c r="I167" s="112">
        <v>1211502.689</v>
      </c>
      <c r="J167" s="115">
        <v>6.7561999999999998</v>
      </c>
      <c r="K167" s="114">
        <v>5382240.7249999996</v>
      </c>
      <c r="L167" s="113">
        <v>30.015299999999996</v>
      </c>
      <c r="M167" s="111"/>
      <c r="N167" s="78"/>
      <c r="O167" s="78"/>
      <c r="P167" s="78"/>
      <c r="Q167" s="78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spans="1:26" s="6" customFormat="1" ht="18" customHeight="1">
      <c r="A168" s="293"/>
      <c r="B168" s="13">
        <v>12500</v>
      </c>
      <c r="C168" s="12" t="s">
        <v>84</v>
      </c>
      <c r="D168" s="14">
        <v>25000</v>
      </c>
      <c r="E168" s="114">
        <v>29658</v>
      </c>
      <c r="F168" s="113">
        <v>3.4091999999999998</v>
      </c>
      <c r="G168" s="114">
        <v>847107</v>
      </c>
      <c r="H168" s="137">
        <v>97.375199999999992</v>
      </c>
      <c r="I168" s="112">
        <v>1250742.273</v>
      </c>
      <c r="J168" s="115">
        <v>6.9749999999999996</v>
      </c>
      <c r="K168" s="114">
        <v>4170738.0359999998</v>
      </c>
      <c r="L168" s="113">
        <v>23.259099999999997</v>
      </c>
      <c r="M168" s="78"/>
      <c r="N168" s="78"/>
      <c r="O168" s="78"/>
      <c r="P168" s="78"/>
      <c r="Q168" s="78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spans="1:26" s="6" customFormat="1" ht="18" customHeight="1">
      <c r="A169" s="293"/>
      <c r="B169" s="13">
        <v>5000</v>
      </c>
      <c r="C169" s="12" t="s">
        <v>84</v>
      </c>
      <c r="D169" s="14">
        <v>12500</v>
      </c>
      <c r="E169" s="114">
        <v>72424</v>
      </c>
      <c r="F169" s="113">
        <v>8.3252000000000006</v>
      </c>
      <c r="G169" s="114">
        <v>817449</v>
      </c>
      <c r="H169" s="137">
        <v>93.965999999999994</v>
      </c>
      <c r="I169" s="112">
        <v>1368306.656</v>
      </c>
      <c r="J169" s="115">
        <v>7.6307</v>
      </c>
      <c r="K169" s="114">
        <v>2919995.7629999998</v>
      </c>
      <c r="L169" s="113">
        <v>16.284099999999999</v>
      </c>
      <c r="M169" s="111"/>
      <c r="N169" s="78"/>
      <c r="O169" s="78"/>
      <c r="P169" s="78"/>
      <c r="Q169" s="78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spans="1:26" s="6" customFormat="1" ht="18" customHeight="1">
      <c r="A170" s="293"/>
      <c r="B170" s="13">
        <v>2500</v>
      </c>
      <c r="C170" s="12" t="s">
        <v>84</v>
      </c>
      <c r="D170" s="14">
        <v>5000</v>
      </c>
      <c r="E170" s="114">
        <v>100529</v>
      </c>
      <c r="F170" s="113">
        <v>11.555899999999999</v>
      </c>
      <c r="G170" s="114">
        <v>745025</v>
      </c>
      <c r="H170" s="137">
        <v>85.640799999999999</v>
      </c>
      <c r="I170" s="112">
        <v>706386.57299999997</v>
      </c>
      <c r="J170" s="115">
        <v>3.9392999999999998</v>
      </c>
      <c r="K170" s="114">
        <v>1551689.1069999998</v>
      </c>
      <c r="L170" s="113">
        <v>8.6533999999999995</v>
      </c>
      <c r="M170" s="78"/>
      <c r="N170" s="78"/>
      <c r="O170" s="78"/>
      <c r="P170" s="78"/>
      <c r="Q170" s="78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spans="1:26" s="6" customFormat="1" ht="18" customHeight="1">
      <c r="A171" s="293"/>
      <c r="B171" s="13">
        <v>1250</v>
      </c>
      <c r="C171" s="12" t="s">
        <v>84</v>
      </c>
      <c r="D171" s="14">
        <v>2500</v>
      </c>
      <c r="E171" s="114">
        <v>134308</v>
      </c>
      <c r="F171" s="113">
        <v>15.438800000000001</v>
      </c>
      <c r="G171" s="114">
        <v>644496</v>
      </c>
      <c r="H171" s="137">
        <v>74.084900000000005</v>
      </c>
      <c r="I171" s="112">
        <v>456248.11499999999</v>
      </c>
      <c r="J171" s="115">
        <v>2.5444</v>
      </c>
      <c r="K171" s="114">
        <v>845302.53399999999</v>
      </c>
      <c r="L171" s="113">
        <v>4.7141000000000002</v>
      </c>
      <c r="M171" s="111"/>
      <c r="N171" s="78"/>
      <c r="O171" s="78"/>
      <c r="P171" s="78"/>
      <c r="Q171" s="78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spans="1:26" s="6" customFormat="1" ht="18" customHeight="1">
      <c r="A172" s="293"/>
      <c r="B172" s="13">
        <v>500</v>
      </c>
      <c r="C172" s="12" t="s">
        <v>84</v>
      </c>
      <c r="D172" s="14">
        <v>1250</v>
      </c>
      <c r="E172" s="114">
        <v>177108</v>
      </c>
      <c r="F172" s="113">
        <v>20.358599999999999</v>
      </c>
      <c r="G172" s="114">
        <v>510188</v>
      </c>
      <c r="H172" s="137">
        <v>58.646100000000004</v>
      </c>
      <c r="I172" s="112">
        <v>286802.31800000003</v>
      </c>
      <c r="J172" s="115">
        <v>1.5993999999999999</v>
      </c>
      <c r="K172" s="114">
        <v>389054.41899999999</v>
      </c>
      <c r="L172" s="113">
        <v>2.1696999999999997</v>
      </c>
      <c r="M172" s="78"/>
      <c r="N172" s="78"/>
      <c r="O172" s="78"/>
      <c r="P172" s="78"/>
      <c r="Q172" s="78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spans="1:26" s="6" customFormat="1" ht="18" customHeight="1">
      <c r="A173" s="293"/>
      <c r="B173" s="13">
        <v>250</v>
      </c>
      <c r="C173" s="12" t="s">
        <v>84</v>
      </c>
      <c r="D173" s="14">
        <v>500</v>
      </c>
      <c r="E173" s="114">
        <v>122460</v>
      </c>
      <c r="F173" s="113">
        <v>14.0768</v>
      </c>
      <c r="G173" s="114">
        <v>333080</v>
      </c>
      <c r="H173" s="137">
        <v>38.287500000000001</v>
      </c>
      <c r="I173" s="112">
        <v>69897.5</v>
      </c>
      <c r="J173" s="115">
        <v>0.38979999999999998</v>
      </c>
      <c r="K173" s="114">
        <v>102252.101</v>
      </c>
      <c r="L173" s="113">
        <v>0.57030000000000003</v>
      </c>
      <c r="M173" s="111"/>
      <c r="N173" s="78"/>
      <c r="O173" s="78"/>
      <c r="P173" s="78"/>
      <c r="Q173" s="78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spans="1:26" s="6" customFormat="1" ht="18" customHeight="1">
      <c r="A174" s="293"/>
      <c r="B174" s="13">
        <v>125</v>
      </c>
      <c r="C174" s="12" t="s">
        <v>84</v>
      </c>
      <c r="D174" s="14">
        <v>250</v>
      </c>
      <c r="E174" s="114">
        <v>88228</v>
      </c>
      <c r="F174" s="113">
        <v>10.1418</v>
      </c>
      <c r="G174" s="114">
        <v>210620</v>
      </c>
      <c r="H174" s="137">
        <v>24.210699999999999</v>
      </c>
      <c r="I174" s="112">
        <v>23142.812000000002</v>
      </c>
      <c r="J174" s="115">
        <v>0.12909999999999999</v>
      </c>
      <c r="K174" s="114">
        <v>32354.601000000002</v>
      </c>
      <c r="L174" s="113">
        <v>0.18049999999999999</v>
      </c>
      <c r="M174" s="78"/>
      <c r="N174" s="78"/>
      <c r="O174" s="78"/>
      <c r="P174" s="78"/>
      <c r="Q174" s="78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spans="1:26" s="6" customFormat="1" ht="18" customHeight="1">
      <c r="A175" s="293"/>
      <c r="B175" s="13">
        <v>50</v>
      </c>
      <c r="C175" s="12" t="s">
        <v>84</v>
      </c>
      <c r="D175" s="14">
        <v>125</v>
      </c>
      <c r="E175" s="114">
        <v>65619</v>
      </c>
      <c r="F175" s="113">
        <v>7.5429000000000004</v>
      </c>
      <c r="G175" s="114">
        <v>122392</v>
      </c>
      <c r="H175" s="137">
        <v>14.068899999999999</v>
      </c>
      <c r="I175" s="112">
        <v>7599.8310000000001</v>
      </c>
      <c r="J175" s="115">
        <v>4.24E-2</v>
      </c>
      <c r="K175" s="114">
        <v>9211.7890000000007</v>
      </c>
      <c r="L175" s="113">
        <v>5.1400000000000001E-2</v>
      </c>
      <c r="M175" s="111"/>
      <c r="N175" s="78"/>
      <c r="O175" s="78"/>
      <c r="P175" s="78"/>
      <c r="Q175" s="78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spans="1:26" s="6" customFormat="1" ht="18" customHeight="1">
      <c r="A176" s="293"/>
      <c r="B176" s="13">
        <v>25</v>
      </c>
      <c r="C176" s="12" t="s">
        <v>84</v>
      </c>
      <c r="D176" s="14">
        <v>50</v>
      </c>
      <c r="E176" s="114">
        <v>27339</v>
      </c>
      <c r="F176" s="113">
        <v>3.1425999999999998</v>
      </c>
      <c r="G176" s="114">
        <v>56773</v>
      </c>
      <c r="H176" s="137">
        <v>6.5259999999999998</v>
      </c>
      <c r="I176" s="112">
        <v>1192.404</v>
      </c>
      <c r="J176" s="115">
        <v>6.6E-3</v>
      </c>
      <c r="K176" s="114">
        <v>1611.9580000000001</v>
      </c>
      <c r="L176" s="113">
        <v>9.0000000000000011E-3</v>
      </c>
      <c r="M176" s="78"/>
      <c r="N176" s="78"/>
      <c r="O176" s="78"/>
      <c r="P176" s="78"/>
      <c r="Q176" s="78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spans="1:26" s="6" customFormat="1" ht="18" customHeight="1">
      <c r="A177" s="293"/>
      <c r="B177" s="13">
        <v>10</v>
      </c>
      <c r="C177" s="12" t="s">
        <v>84</v>
      </c>
      <c r="D177" s="14">
        <v>25</v>
      </c>
      <c r="E177" s="114">
        <v>17847</v>
      </c>
      <c r="F177" s="113">
        <v>2.0514999999999999</v>
      </c>
      <c r="G177" s="114">
        <v>29434</v>
      </c>
      <c r="H177" s="137">
        <v>3.3834</v>
      </c>
      <c r="I177" s="112">
        <v>352.49200000000002</v>
      </c>
      <c r="J177" s="115">
        <v>2E-3</v>
      </c>
      <c r="K177" s="114">
        <v>419.55400000000003</v>
      </c>
      <c r="L177" s="113">
        <v>2.4000000000000002E-3</v>
      </c>
      <c r="M177" s="111"/>
      <c r="N177" s="78"/>
      <c r="O177" s="78"/>
      <c r="P177" s="78"/>
      <c r="Q177" s="78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s="6" customFormat="1" ht="18" customHeight="1">
      <c r="A178" s="294"/>
      <c r="B178" s="13" t="s">
        <v>85</v>
      </c>
      <c r="C178" s="12" t="s">
        <v>86</v>
      </c>
      <c r="D178" s="14">
        <v>10</v>
      </c>
      <c r="E178" s="114">
        <v>11587</v>
      </c>
      <c r="F178" s="113">
        <v>1.3319000000000001</v>
      </c>
      <c r="G178" s="114">
        <v>11587</v>
      </c>
      <c r="H178" s="137">
        <v>1.3319000000000001</v>
      </c>
      <c r="I178" s="112">
        <v>67.061999999999998</v>
      </c>
      <c r="J178" s="112">
        <v>4.0000000000000002E-4</v>
      </c>
      <c r="K178" s="114">
        <v>67.061999999999998</v>
      </c>
      <c r="L178" s="113">
        <v>4.0000000000000002E-4</v>
      </c>
      <c r="M178" s="78"/>
      <c r="N178" s="78"/>
      <c r="O178" s="78"/>
      <c r="P178" s="78"/>
      <c r="Q178" s="78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spans="1:26" s="6" customFormat="1" ht="18" customHeight="1">
      <c r="A179" s="292">
        <v>2015</v>
      </c>
      <c r="B179" s="256" t="s">
        <v>33</v>
      </c>
      <c r="C179" s="257"/>
      <c r="D179" s="258"/>
      <c r="E179" s="183">
        <v>869940</v>
      </c>
      <c r="F179" s="184">
        <v>99.999700000000018</v>
      </c>
      <c r="G179" s="183">
        <f>G180</f>
        <v>889414</v>
      </c>
      <c r="H179" s="185">
        <v>99.999700000000004</v>
      </c>
      <c r="I179" s="183">
        <v>18494380.471000001</v>
      </c>
      <c r="J179" s="186">
        <v>100.0001</v>
      </c>
      <c r="K179" s="183">
        <v>18494380.471000001</v>
      </c>
      <c r="L179" s="184">
        <v>100.0001</v>
      </c>
      <c r="M179" s="78"/>
      <c r="N179" s="78"/>
      <c r="O179" s="78"/>
      <c r="P179" s="78"/>
      <c r="Q179" s="78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s="6" customFormat="1" ht="18" customHeight="1">
      <c r="A180" s="293"/>
      <c r="B180" s="13" t="s">
        <v>82</v>
      </c>
      <c r="C180" s="12" t="s">
        <v>83</v>
      </c>
      <c r="D180" s="14">
        <v>5000000</v>
      </c>
      <c r="E180" s="114">
        <v>56</v>
      </c>
      <c r="F180" s="113">
        <v>6.3E-3</v>
      </c>
      <c r="G180" s="114">
        <f>E180+G181</f>
        <v>889414</v>
      </c>
      <c r="H180" s="137">
        <f t="shared" ref="H180:H195" si="12">F180+H181</f>
        <v>99.999899999999997</v>
      </c>
      <c r="I180" s="112">
        <v>3959552.0649999999</v>
      </c>
      <c r="J180" s="113">
        <v>21.409500000000001</v>
      </c>
      <c r="K180" s="114">
        <f t="shared" ref="K180:K195" si="13">I180+K181</f>
        <v>18494380.471000001</v>
      </c>
      <c r="L180" s="113">
        <f t="shared" ref="L180:L195" si="14">J180+L181</f>
        <v>100</v>
      </c>
      <c r="M180" s="111"/>
      <c r="N180" s="78"/>
      <c r="O180" s="78"/>
      <c r="P180" s="78"/>
      <c r="Q180" s="78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spans="1:26" s="6" customFormat="1" ht="18" customHeight="1">
      <c r="A181" s="293"/>
      <c r="B181" s="13">
        <v>2500000</v>
      </c>
      <c r="C181" s="12" t="s">
        <v>84</v>
      </c>
      <c r="D181" s="14">
        <v>5000000</v>
      </c>
      <c r="E181" s="114">
        <v>120</v>
      </c>
      <c r="F181" s="113">
        <v>1.35E-2</v>
      </c>
      <c r="G181" s="114">
        <f t="shared" ref="G181:G195" si="15">E181+G182</f>
        <v>889358</v>
      </c>
      <c r="H181" s="137">
        <f t="shared" si="12"/>
        <v>99.993600000000001</v>
      </c>
      <c r="I181" s="112">
        <v>1270414.7679999999</v>
      </c>
      <c r="J181" s="115">
        <v>6.8692000000000002</v>
      </c>
      <c r="K181" s="114">
        <f t="shared" si="13"/>
        <v>14534828.405999999</v>
      </c>
      <c r="L181" s="113">
        <f t="shared" si="14"/>
        <v>78.590500000000006</v>
      </c>
      <c r="M181" s="78"/>
      <c r="N181" s="78"/>
      <c r="O181" s="78"/>
      <c r="P181" s="78"/>
      <c r="Q181" s="78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s="6" customFormat="1" ht="18" customHeight="1">
      <c r="A182" s="293"/>
      <c r="B182" s="13">
        <v>1250000</v>
      </c>
      <c r="C182" s="12" t="s">
        <v>84</v>
      </c>
      <c r="D182" s="14">
        <v>2500000</v>
      </c>
      <c r="E182" s="114">
        <v>213</v>
      </c>
      <c r="F182" s="113">
        <v>2.3900000000000001E-2</v>
      </c>
      <c r="G182" s="114">
        <f t="shared" si="15"/>
        <v>889238</v>
      </c>
      <c r="H182" s="137">
        <f t="shared" si="12"/>
        <v>99.980100000000007</v>
      </c>
      <c r="I182" s="112">
        <v>1372731.8640000001</v>
      </c>
      <c r="J182" s="115">
        <v>7.4223999999999997</v>
      </c>
      <c r="K182" s="114">
        <f t="shared" si="13"/>
        <v>13264413.638</v>
      </c>
      <c r="L182" s="113">
        <f t="shared" si="14"/>
        <v>71.721299999999999</v>
      </c>
      <c r="M182" s="111"/>
      <c r="N182" s="78"/>
      <c r="O182" s="78"/>
      <c r="P182" s="78"/>
      <c r="Q182" s="78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s="6" customFormat="1" ht="18" customHeight="1">
      <c r="A183" s="293"/>
      <c r="B183" s="13">
        <v>500000</v>
      </c>
      <c r="C183" s="12" t="s">
        <v>84</v>
      </c>
      <c r="D183" s="14">
        <v>1250000</v>
      </c>
      <c r="E183" s="114">
        <v>659</v>
      </c>
      <c r="F183" s="113">
        <v>7.4099999999999999E-2</v>
      </c>
      <c r="G183" s="114">
        <f t="shared" si="15"/>
        <v>889025</v>
      </c>
      <c r="H183" s="137">
        <f t="shared" si="12"/>
        <v>99.95620000000001</v>
      </c>
      <c r="I183" s="112">
        <v>1774223.534</v>
      </c>
      <c r="J183" s="115">
        <v>9.5932999999999993</v>
      </c>
      <c r="K183" s="114">
        <f t="shared" si="13"/>
        <v>11891681.774</v>
      </c>
      <c r="L183" s="113">
        <f t="shared" si="14"/>
        <v>64.298900000000003</v>
      </c>
      <c r="M183" s="78"/>
      <c r="N183" s="78"/>
      <c r="O183" s="78"/>
      <c r="P183" s="78"/>
      <c r="Q183" s="78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s="6" customFormat="1" ht="18" customHeight="1">
      <c r="A184" s="293"/>
      <c r="B184" s="13">
        <v>250000</v>
      </c>
      <c r="C184" s="12" t="s">
        <v>84</v>
      </c>
      <c r="D184" s="14">
        <v>500000</v>
      </c>
      <c r="E184" s="114">
        <v>1195</v>
      </c>
      <c r="F184" s="113">
        <v>0.13439999999999999</v>
      </c>
      <c r="G184" s="114">
        <f t="shared" si="15"/>
        <v>888366</v>
      </c>
      <c r="H184" s="137">
        <f t="shared" si="12"/>
        <v>99.882100000000008</v>
      </c>
      <c r="I184" s="112">
        <v>1374997.7409999999</v>
      </c>
      <c r="J184" s="115">
        <v>7.4347000000000003</v>
      </c>
      <c r="K184" s="114">
        <f t="shared" si="13"/>
        <v>10117458.24</v>
      </c>
      <c r="L184" s="113">
        <f t="shared" si="14"/>
        <v>54.705599999999997</v>
      </c>
      <c r="M184" s="111"/>
      <c r="N184" s="78"/>
      <c r="O184" s="78"/>
      <c r="P184" s="78"/>
      <c r="Q184" s="78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s="6" customFormat="1" ht="18" customHeight="1">
      <c r="A185" s="293"/>
      <c r="B185" s="13">
        <v>50000</v>
      </c>
      <c r="C185" s="12" t="s">
        <v>84</v>
      </c>
      <c r="D185" s="14">
        <v>250000</v>
      </c>
      <c r="E185" s="114">
        <v>7345</v>
      </c>
      <c r="F185" s="113">
        <v>0.82579999999999998</v>
      </c>
      <c r="G185" s="114">
        <f t="shared" si="15"/>
        <v>887171</v>
      </c>
      <c r="H185" s="137">
        <f t="shared" si="12"/>
        <v>99.747700000000009</v>
      </c>
      <c r="I185" s="112">
        <v>3028316.2719999999</v>
      </c>
      <c r="J185" s="115">
        <v>16.374300000000002</v>
      </c>
      <c r="K185" s="114">
        <f t="shared" si="13"/>
        <v>8742460.4989999998</v>
      </c>
      <c r="L185" s="113">
        <f t="shared" si="14"/>
        <v>47.270899999999997</v>
      </c>
      <c r="M185" s="78"/>
      <c r="N185" s="78"/>
      <c r="O185" s="78"/>
      <c r="P185" s="78"/>
      <c r="Q185" s="78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s="6" customFormat="1" ht="18" customHeight="1">
      <c r="A186" s="293"/>
      <c r="B186" s="13">
        <v>25000</v>
      </c>
      <c r="C186" s="12" t="s">
        <v>84</v>
      </c>
      <c r="D186" s="14">
        <v>50000</v>
      </c>
      <c r="E186" s="114">
        <v>14273</v>
      </c>
      <c r="F186" s="113">
        <v>1.6048</v>
      </c>
      <c r="G186" s="114">
        <f t="shared" si="15"/>
        <v>879826</v>
      </c>
      <c r="H186" s="137">
        <f t="shared" si="12"/>
        <v>98.921900000000008</v>
      </c>
      <c r="I186" s="112">
        <v>1288441.46</v>
      </c>
      <c r="J186" s="115">
        <v>6.9667000000000003</v>
      </c>
      <c r="K186" s="114">
        <f t="shared" si="13"/>
        <v>5714144.227</v>
      </c>
      <c r="L186" s="113">
        <f t="shared" si="14"/>
        <v>30.896599999999999</v>
      </c>
      <c r="M186" s="111"/>
      <c r="N186" s="78"/>
      <c r="O186" s="78"/>
      <c r="P186" s="78"/>
      <c r="Q186" s="78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s="6" customFormat="1" ht="18" customHeight="1">
      <c r="A187" s="293"/>
      <c r="B187" s="13">
        <v>12500</v>
      </c>
      <c r="C187" s="12" t="s">
        <v>84</v>
      </c>
      <c r="D187" s="14">
        <v>25000</v>
      </c>
      <c r="E187" s="114">
        <v>31385</v>
      </c>
      <c r="F187" s="113">
        <v>3.5287000000000002</v>
      </c>
      <c r="G187" s="114">
        <f t="shared" si="15"/>
        <v>865553</v>
      </c>
      <c r="H187" s="137">
        <f t="shared" si="12"/>
        <v>97.317100000000011</v>
      </c>
      <c r="I187" s="112">
        <v>1340184.953</v>
      </c>
      <c r="J187" s="115">
        <v>7.2464000000000004</v>
      </c>
      <c r="K187" s="114">
        <f t="shared" si="13"/>
        <v>4425702.767</v>
      </c>
      <c r="L187" s="113">
        <f t="shared" si="14"/>
        <v>23.9299</v>
      </c>
      <c r="M187" s="78"/>
      <c r="N187" s="78"/>
      <c r="O187" s="78"/>
      <c r="P187" s="78"/>
      <c r="Q187" s="78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s="6" customFormat="1" ht="18" customHeight="1">
      <c r="A188" s="293"/>
      <c r="B188" s="13">
        <v>5000</v>
      </c>
      <c r="C188" s="12" t="s">
        <v>84</v>
      </c>
      <c r="D188" s="14">
        <v>12500</v>
      </c>
      <c r="E188" s="114">
        <v>75764</v>
      </c>
      <c r="F188" s="113">
        <v>8.5183999999999997</v>
      </c>
      <c r="G188" s="114">
        <f t="shared" si="15"/>
        <v>834168</v>
      </c>
      <c r="H188" s="137">
        <f t="shared" si="12"/>
        <v>93.78840000000001</v>
      </c>
      <c r="I188" s="112">
        <v>1457384.52</v>
      </c>
      <c r="J188" s="115">
        <v>7.8800999999999997</v>
      </c>
      <c r="K188" s="114">
        <f t="shared" si="13"/>
        <v>3085517.8140000002</v>
      </c>
      <c r="L188" s="113">
        <f t="shared" si="14"/>
        <v>16.683499999999999</v>
      </c>
      <c r="M188" s="111"/>
      <c r="N188" s="78"/>
      <c r="O188" s="78"/>
      <c r="P188" s="78"/>
      <c r="Q188" s="78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s="6" customFormat="1" ht="18" customHeight="1">
      <c r="A189" s="293"/>
      <c r="B189" s="13">
        <v>2500</v>
      </c>
      <c r="C189" s="12" t="s">
        <v>84</v>
      </c>
      <c r="D189" s="14">
        <v>5000</v>
      </c>
      <c r="E189" s="114">
        <v>105345</v>
      </c>
      <c r="F189" s="113">
        <v>11.8443</v>
      </c>
      <c r="G189" s="114">
        <f t="shared" si="15"/>
        <v>758404</v>
      </c>
      <c r="H189" s="137">
        <f t="shared" si="12"/>
        <v>85.27000000000001</v>
      </c>
      <c r="I189" s="112">
        <v>750733.16399999999</v>
      </c>
      <c r="J189" s="115">
        <v>4.0593000000000004</v>
      </c>
      <c r="K189" s="114">
        <f t="shared" si="13"/>
        <v>1628133.2940000002</v>
      </c>
      <c r="L189" s="113">
        <f t="shared" si="14"/>
        <v>8.8033999999999999</v>
      </c>
      <c r="M189" s="78"/>
      <c r="N189" s="78"/>
      <c r="O189" s="78"/>
      <c r="P189" s="78"/>
      <c r="Q189" s="78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spans="1:26" s="6" customFormat="1" ht="18" customHeight="1">
      <c r="A190" s="293"/>
      <c r="B190" s="13">
        <v>1250</v>
      </c>
      <c r="C190" s="12" t="s">
        <v>84</v>
      </c>
      <c r="D190" s="14">
        <v>2500</v>
      </c>
      <c r="E190" s="114">
        <v>139271</v>
      </c>
      <c r="F190" s="113">
        <v>15.6587</v>
      </c>
      <c r="G190" s="114">
        <f t="shared" si="15"/>
        <v>653059</v>
      </c>
      <c r="H190" s="137">
        <f t="shared" si="12"/>
        <v>73.425700000000006</v>
      </c>
      <c r="I190" s="112">
        <v>478992.66600000003</v>
      </c>
      <c r="J190" s="115">
        <v>2.5899000000000001</v>
      </c>
      <c r="K190" s="114">
        <f t="shared" si="13"/>
        <v>877400.13000000012</v>
      </c>
      <c r="L190" s="113">
        <f t="shared" si="14"/>
        <v>4.7441000000000004</v>
      </c>
      <c r="M190" s="111"/>
      <c r="N190" s="78"/>
      <c r="O190" s="78"/>
      <c r="P190" s="78"/>
      <c r="Q190" s="78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spans="1:26" s="6" customFormat="1" ht="18" customHeight="1">
      <c r="A191" s="293"/>
      <c r="B191" s="13">
        <v>500</v>
      </c>
      <c r="C191" s="12" t="s">
        <v>84</v>
      </c>
      <c r="D191" s="14">
        <v>1250</v>
      </c>
      <c r="E191" s="114">
        <v>180525</v>
      </c>
      <c r="F191" s="113">
        <v>20.2971</v>
      </c>
      <c r="G191" s="114">
        <f t="shared" si="15"/>
        <v>513788</v>
      </c>
      <c r="H191" s="137">
        <f t="shared" si="12"/>
        <v>57.767000000000003</v>
      </c>
      <c r="I191" s="112">
        <v>295243.20400000003</v>
      </c>
      <c r="J191" s="115">
        <v>1.5964</v>
      </c>
      <c r="K191" s="114">
        <f t="shared" si="13"/>
        <v>398407.46400000004</v>
      </c>
      <c r="L191" s="113">
        <f t="shared" si="14"/>
        <v>2.1542000000000003</v>
      </c>
      <c r="M191" s="78"/>
      <c r="N191" s="78"/>
      <c r="O191" s="78"/>
      <c r="P191" s="78"/>
      <c r="Q191" s="78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s="6" customFormat="1" ht="18" customHeight="1">
      <c r="A192" s="293"/>
      <c r="B192" s="13">
        <v>250</v>
      </c>
      <c r="C192" s="12" t="s">
        <v>84</v>
      </c>
      <c r="D192" s="14">
        <v>500</v>
      </c>
      <c r="E192" s="114">
        <v>123101</v>
      </c>
      <c r="F192" s="113">
        <v>13.8407</v>
      </c>
      <c r="G192" s="114">
        <f t="shared" si="15"/>
        <v>333263</v>
      </c>
      <c r="H192" s="137">
        <f t="shared" si="12"/>
        <v>37.469900000000003</v>
      </c>
      <c r="I192" s="112">
        <v>70723.138000000006</v>
      </c>
      <c r="J192" s="115">
        <v>0.38240000000000002</v>
      </c>
      <c r="K192" s="114">
        <f t="shared" si="13"/>
        <v>103164.26000000001</v>
      </c>
      <c r="L192" s="113">
        <f t="shared" si="14"/>
        <v>0.55780000000000007</v>
      </c>
      <c r="M192" s="111"/>
      <c r="N192" s="78"/>
      <c r="O192" s="78"/>
      <c r="P192" s="78"/>
      <c r="Q192" s="78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s="6" customFormat="1" ht="18" customHeight="1">
      <c r="A193" s="293"/>
      <c r="B193" s="13">
        <v>125</v>
      </c>
      <c r="C193" s="12" t="s">
        <v>84</v>
      </c>
      <c r="D193" s="14">
        <v>250</v>
      </c>
      <c r="E193" s="114">
        <v>87900</v>
      </c>
      <c r="F193" s="113">
        <v>9.8828999999999994</v>
      </c>
      <c r="G193" s="114">
        <f t="shared" si="15"/>
        <v>210162</v>
      </c>
      <c r="H193" s="137">
        <f t="shared" si="12"/>
        <v>23.629200000000001</v>
      </c>
      <c r="I193" s="112">
        <v>23191.055</v>
      </c>
      <c r="J193" s="115">
        <v>0.12540000000000001</v>
      </c>
      <c r="K193" s="114">
        <f t="shared" si="13"/>
        <v>32441.121999999999</v>
      </c>
      <c r="L193" s="113">
        <f t="shared" si="14"/>
        <v>0.1754</v>
      </c>
      <c r="M193" s="78"/>
      <c r="N193" s="78"/>
      <c r="O193" s="78"/>
      <c r="P193" s="78"/>
      <c r="Q193" s="78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s="6" customFormat="1" ht="18" customHeight="1">
      <c r="A194" s="293"/>
      <c r="B194" s="13">
        <v>50</v>
      </c>
      <c r="C194" s="12" t="s">
        <v>84</v>
      </c>
      <c r="D194" s="14">
        <v>125</v>
      </c>
      <c r="E194" s="114">
        <v>65732</v>
      </c>
      <c r="F194" s="113">
        <v>7.3905000000000003</v>
      </c>
      <c r="G194" s="114">
        <f t="shared" si="15"/>
        <v>122262</v>
      </c>
      <c r="H194" s="137">
        <f t="shared" si="12"/>
        <v>13.746300000000002</v>
      </c>
      <c r="I194" s="112">
        <v>7643.3969999999999</v>
      </c>
      <c r="J194" s="115">
        <v>4.1300000000000003E-2</v>
      </c>
      <c r="K194" s="114">
        <f t="shared" si="13"/>
        <v>9250.0669999999991</v>
      </c>
      <c r="L194" s="113">
        <f t="shared" si="14"/>
        <v>0.05</v>
      </c>
      <c r="M194" s="111"/>
      <c r="N194" s="78"/>
      <c r="O194" s="78"/>
      <c r="P194" s="78"/>
      <c r="Q194" s="78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s="6" customFormat="1" ht="18" customHeight="1">
      <c r="A195" s="293"/>
      <c r="B195" s="13">
        <v>25</v>
      </c>
      <c r="C195" s="12" t="s">
        <v>84</v>
      </c>
      <c r="D195" s="14">
        <v>50</v>
      </c>
      <c r="E195" s="114">
        <v>27219</v>
      </c>
      <c r="F195" s="113">
        <v>3.0602999999999998</v>
      </c>
      <c r="G195" s="114">
        <f t="shared" si="15"/>
        <v>56530</v>
      </c>
      <c r="H195" s="137">
        <f t="shared" si="12"/>
        <v>6.3558000000000003</v>
      </c>
      <c r="I195" s="112">
        <v>1188.479</v>
      </c>
      <c r="J195" s="115">
        <v>6.4000000000000003E-3</v>
      </c>
      <c r="K195" s="114">
        <f t="shared" si="13"/>
        <v>1606.67</v>
      </c>
      <c r="L195" s="113">
        <f t="shared" si="14"/>
        <v>8.6999999999999994E-3</v>
      </c>
      <c r="M195" s="78"/>
      <c r="N195" s="78"/>
      <c r="O195" s="78"/>
      <c r="P195" s="78"/>
      <c r="Q195" s="78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s="6" customFormat="1" ht="18" customHeight="1">
      <c r="A196" s="293"/>
      <c r="B196" s="13">
        <v>10</v>
      </c>
      <c r="C196" s="12" t="s">
        <v>84</v>
      </c>
      <c r="D196" s="14">
        <v>25</v>
      </c>
      <c r="E196" s="114">
        <v>17714</v>
      </c>
      <c r="F196" s="113">
        <v>1.9916</v>
      </c>
      <c r="G196" s="114">
        <f>E196+G197</f>
        <v>29311</v>
      </c>
      <c r="H196" s="137">
        <f>F196+H197</f>
        <v>3.2955000000000001</v>
      </c>
      <c r="I196" s="112">
        <v>351.58800000000002</v>
      </c>
      <c r="J196" s="115">
        <v>1.9E-3</v>
      </c>
      <c r="K196" s="114">
        <f>I196+K197</f>
        <v>418.19100000000003</v>
      </c>
      <c r="L196" s="113">
        <f>J196+L197</f>
        <v>2.3E-3</v>
      </c>
      <c r="M196" s="111"/>
      <c r="N196" s="78"/>
      <c r="O196" s="78"/>
      <c r="P196" s="78"/>
      <c r="Q196" s="78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s="6" customFormat="1" ht="18" customHeight="1">
      <c r="A197" s="294"/>
      <c r="B197" s="13" t="s">
        <v>85</v>
      </c>
      <c r="C197" s="12" t="s">
        <v>86</v>
      </c>
      <c r="D197" s="14">
        <v>10</v>
      </c>
      <c r="E197" s="114">
        <v>11597</v>
      </c>
      <c r="F197" s="113">
        <v>1.3039000000000001</v>
      </c>
      <c r="G197" s="114">
        <f>E197</f>
        <v>11597</v>
      </c>
      <c r="H197" s="137">
        <f>F197</f>
        <v>1.3039000000000001</v>
      </c>
      <c r="I197" s="112">
        <v>66.602999999999994</v>
      </c>
      <c r="J197" s="115">
        <v>4.0000000000000002E-4</v>
      </c>
      <c r="K197" s="114">
        <f>I197</f>
        <v>66.602999999999994</v>
      </c>
      <c r="L197" s="113">
        <f>J197</f>
        <v>4.0000000000000002E-4</v>
      </c>
      <c r="M197" s="78"/>
      <c r="N197" s="78"/>
      <c r="O197" s="78"/>
      <c r="P197" s="78"/>
      <c r="Q197" s="78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s="6" customFormat="1" ht="18" customHeight="1">
      <c r="A198" s="292">
        <v>2016</v>
      </c>
      <c r="B198" s="256" t="s">
        <v>33</v>
      </c>
      <c r="C198" s="257"/>
      <c r="D198" s="258"/>
      <c r="E198" s="183">
        <v>906993</v>
      </c>
      <c r="F198" s="184">
        <v>100</v>
      </c>
      <c r="G198" s="183">
        <f>G199</f>
        <v>906993</v>
      </c>
      <c r="H198" s="185">
        <v>99.999700000000004</v>
      </c>
      <c r="I198" s="183">
        <v>19228790.171</v>
      </c>
      <c r="J198" s="186">
        <v>100.00010000000002</v>
      </c>
      <c r="K198" s="183">
        <f>K199</f>
        <v>19228790.171</v>
      </c>
      <c r="L198" s="185">
        <v>99.999700000000004</v>
      </c>
      <c r="M198" s="78"/>
      <c r="N198" s="78"/>
      <c r="O198" s="78"/>
      <c r="P198" s="78"/>
      <c r="Q198" s="78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s="6" customFormat="1" ht="18" customHeight="1">
      <c r="A199" s="293"/>
      <c r="B199" s="13" t="s">
        <v>82</v>
      </c>
      <c r="C199" s="12" t="s">
        <v>83</v>
      </c>
      <c r="D199" s="14">
        <v>5000000</v>
      </c>
      <c r="E199" s="114">
        <v>61</v>
      </c>
      <c r="F199" s="113">
        <v>6.7000000000000002E-3</v>
      </c>
      <c r="G199" s="114">
        <f>E199+G200</f>
        <v>906993</v>
      </c>
      <c r="H199" s="137">
        <f t="shared" ref="H199:H214" si="16">F199+H200</f>
        <v>99.999999999999986</v>
      </c>
      <c r="I199" s="112">
        <v>4192954.855</v>
      </c>
      <c r="J199" s="113">
        <v>21.805599999999998</v>
      </c>
      <c r="K199" s="114">
        <f t="shared" ref="K199:K214" si="17">I199+K200</f>
        <v>19228790.171</v>
      </c>
      <c r="L199" s="113">
        <f t="shared" ref="L199:L214" si="18">J199+L200</f>
        <v>100.00009999999999</v>
      </c>
      <c r="M199" s="111"/>
      <c r="N199" s="78"/>
      <c r="O199" s="78"/>
      <c r="P199" s="78"/>
      <c r="Q199" s="78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s="6" customFormat="1" ht="18" customHeight="1">
      <c r="A200" s="293"/>
      <c r="B200" s="13">
        <v>2500000</v>
      </c>
      <c r="C200" s="12" t="s">
        <v>84</v>
      </c>
      <c r="D200" s="14">
        <v>5000000</v>
      </c>
      <c r="E200" s="114">
        <v>117</v>
      </c>
      <c r="F200" s="113">
        <v>1.29E-2</v>
      </c>
      <c r="G200" s="114">
        <f t="shared" ref="G200:G214" si="19">E200+G201</f>
        <v>906932</v>
      </c>
      <c r="H200" s="137">
        <f t="shared" si="16"/>
        <v>99.993299999999991</v>
      </c>
      <c r="I200" s="112">
        <v>1330381.9439999999</v>
      </c>
      <c r="J200" s="115">
        <v>6.9187000000000003</v>
      </c>
      <c r="K200" s="114">
        <f t="shared" si="17"/>
        <v>15035835.316</v>
      </c>
      <c r="L200" s="113">
        <f t="shared" si="18"/>
        <v>78.194499999999991</v>
      </c>
      <c r="M200" s="78"/>
      <c r="N200" s="78"/>
      <c r="O200" s="78"/>
      <c r="P200" s="78"/>
      <c r="Q200" s="78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s="6" customFormat="1" ht="18" customHeight="1">
      <c r="A201" s="293"/>
      <c r="B201" s="13">
        <v>1250000</v>
      </c>
      <c r="C201" s="12" t="s">
        <v>84</v>
      </c>
      <c r="D201" s="14">
        <v>2500000</v>
      </c>
      <c r="E201" s="114">
        <v>234</v>
      </c>
      <c r="F201" s="113">
        <v>2.58E-2</v>
      </c>
      <c r="G201" s="114">
        <f t="shared" si="19"/>
        <v>906815</v>
      </c>
      <c r="H201" s="137">
        <f t="shared" si="16"/>
        <v>99.980399999999989</v>
      </c>
      <c r="I201" s="112">
        <v>1500098.264</v>
      </c>
      <c r="J201" s="115">
        <v>7.8013000000000003</v>
      </c>
      <c r="K201" s="114">
        <f t="shared" si="17"/>
        <v>13705453.372</v>
      </c>
      <c r="L201" s="113">
        <f t="shared" si="18"/>
        <v>71.27579999999999</v>
      </c>
      <c r="M201" s="111"/>
      <c r="N201" s="78"/>
      <c r="O201" s="78"/>
      <c r="P201" s="78"/>
      <c r="Q201" s="78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s="6" customFormat="1" ht="18" customHeight="1">
      <c r="A202" s="293"/>
      <c r="B202" s="13">
        <v>500000</v>
      </c>
      <c r="C202" s="12" t="s">
        <v>84</v>
      </c>
      <c r="D202" s="14">
        <v>1250000</v>
      </c>
      <c r="E202" s="114">
        <v>672</v>
      </c>
      <c r="F202" s="113">
        <v>7.4099999999999999E-2</v>
      </c>
      <c r="G202" s="114">
        <f t="shared" si="19"/>
        <v>906581</v>
      </c>
      <c r="H202" s="137">
        <f t="shared" si="16"/>
        <v>99.954599999999985</v>
      </c>
      <c r="I202" s="112">
        <v>1811861.905</v>
      </c>
      <c r="J202" s="115">
        <v>9.4227000000000007</v>
      </c>
      <c r="K202" s="114">
        <f t="shared" si="17"/>
        <v>12205355.107999999</v>
      </c>
      <c r="L202" s="113">
        <f t="shared" si="18"/>
        <v>63.474499999999992</v>
      </c>
      <c r="M202" s="78"/>
      <c r="N202" s="78"/>
      <c r="O202" s="78"/>
      <c r="P202" s="78"/>
      <c r="Q202" s="78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s="6" customFormat="1" ht="18" customHeight="1">
      <c r="A203" s="293"/>
      <c r="B203" s="13">
        <v>250000</v>
      </c>
      <c r="C203" s="12" t="s">
        <v>84</v>
      </c>
      <c r="D203" s="14">
        <v>500000</v>
      </c>
      <c r="E203" s="114">
        <v>1218</v>
      </c>
      <c r="F203" s="113">
        <v>0.1343</v>
      </c>
      <c r="G203" s="114">
        <f t="shared" si="19"/>
        <v>905909</v>
      </c>
      <c r="H203" s="137">
        <f t="shared" si="16"/>
        <v>99.880499999999984</v>
      </c>
      <c r="I203" s="112">
        <v>1419476.8759999999</v>
      </c>
      <c r="J203" s="115">
        <v>7.3819999999999997</v>
      </c>
      <c r="K203" s="114">
        <f t="shared" si="17"/>
        <v>10393493.203</v>
      </c>
      <c r="L203" s="113">
        <f t="shared" si="18"/>
        <v>54.051799999999993</v>
      </c>
      <c r="M203" s="111"/>
      <c r="N203" s="78"/>
      <c r="O203" s="78"/>
      <c r="P203" s="78"/>
      <c r="Q203" s="78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s="6" customFormat="1" ht="18" customHeight="1">
      <c r="A204" s="293"/>
      <c r="B204" s="13">
        <v>50000</v>
      </c>
      <c r="C204" s="12" t="s">
        <v>84</v>
      </c>
      <c r="D204" s="14">
        <v>250000</v>
      </c>
      <c r="E204" s="114">
        <v>7616</v>
      </c>
      <c r="F204" s="113">
        <v>0.8397</v>
      </c>
      <c r="G204" s="114">
        <f t="shared" si="19"/>
        <v>904691</v>
      </c>
      <c r="H204" s="137">
        <f t="shared" si="16"/>
        <v>99.746199999999988</v>
      </c>
      <c r="I204" s="112">
        <v>3141083.7570000002</v>
      </c>
      <c r="J204" s="115">
        <v>16.3353</v>
      </c>
      <c r="K204" s="114">
        <f t="shared" si="17"/>
        <v>8974016.3269999996</v>
      </c>
      <c r="L204" s="113">
        <f t="shared" si="18"/>
        <v>46.669799999999995</v>
      </c>
      <c r="M204" s="78"/>
      <c r="N204" s="78"/>
      <c r="O204" s="78"/>
      <c r="P204" s="78"/>
      <c r="Q204" s="78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spans="1:26" s="6" customFormat="1" ht="18" customHeight="1">
      <c r="A205" s="293"/>
      <c r="B205" s="13">
        <v>25000</v>
      </c>
      <c r="C205" s="12" t="s">
        <v>84</v>
      </c>
      <c r="D205" s="14">
        <v>50000</v>
      </c>
      <c r="E205" s="114">
        <v>14532</v>
      </c>
      <c r="F205" s="113">
        <v>1.6022000000000001</v>
      </c>
      <c r="G205" s="114">
        <f t="shared" si="19"/>
        <v>897075</v>
      </c>
      <c r="H205" s="137">
        <f t="shared" si="16"/>
        <v>98.906499999999994</v>
      </c>
      <c r="I205" s="112">
        <v>1322279.598</v>
      </c>
      <c r="J205" s="115">
        <v>6.8765999999999998</v>
      </c>
      <c r="K205" s="114">
        <f t="shared" si="17"/>
        <v>5832932.5700000003</v>
      </c>
      <c r="L205" s="113">
        <f t="shared" si="18"/>
        <v>30.334499999999998</v>
      </c>
      <c r="M205" s="111"/>
      <c r="N205" s="78"/>
      <c r="O205" s="78"/>
      <c r="P205" s="78"/>
      <c r="Q205" s="78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s="6" customFormat="1" ht="18" customHeight="1">
      <c r="A206" s="293"/>
      <c r="B206" s="13">
        <v>12500</v>
      </c>
      <c r="C206" s="12" t="s">
        <v>84</v>
      </c>
      <c r="D206" s="14">
        <v>25000</v>
      </c>
      <c r="E206" s="114">
        <v>32024</v>
      </c>
      <c r="F206" s="113">
        <v>3.5308000000000002</v>
      </c>
      <c r="G206" s="114">
        <f t="shared" si="19"/>
        <v>882543</v>
      </c>
      <c r="H206" s="137">
        <f t="shared" si="16"/>
        <v>97.304299999999998</v>
      </c>
      <c r="I206" s="112">
        <v>1371746.3910000001</v>
      </c>
      <c r="J206" s="115">
        <v>7.1337999999999999</v>
      </c>
      <c r="K206" s="114">
        <f t="shared" si="17"/>
        <v>4510652.9720000001</v>
      </c>
      <c r="L206" s="113">
        <f t="shared" si="18"/>
        <v>23.457899999999999</v>
      </c>
      <c r="M206" s="78"/>
      <c r="N206" s="78"/>
      <c r="O206" s="78"/>
      <c r="P206" s="78"/>
      <c r="Q206" s="78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s="6" customFormat="1" ht="18" customHeight="1">
      <c r="A207" s="293"/>
      <c r="B207" s="13">
        <v>5000</v>
      </c>
      <c r="C207" s="12" t="s">
        <v>84</v>
      </c>
      <c r="D207" s="14">
        <v>12500</v>
      </c>
      <c r="E207" s="114">
        <v>77907</v>
      </c>
      <c r="F207" s="113">
        <v>8.5896000000000008</v>
      </c>
      <c r="G207" s="114">
        <f t="shared" si="19"/>
        <v>850519</v>
      </c>
      <c r="H207" s="137">
        <f t="shared" si="16"/>
        <v>93.773499999999999</v>
      </c>
      <c r="I207" s="112">
        <v>1491502.548</v>
      </c>
      <c r="J207" s="115">
        <v>7.7565999999999997</v>
      </c>
      <c r="K207" s="114">
        <f t="shared" si="17"/>
        <v>3138906.5810000002</v>
      </c>
      <c r="L207" s="113">
        <f t="shared" si="18"/>
        <v>16.324099999999998</v>
      </c>
      <c r="M207" s="111"/>
      <c r="N207" s="78"/>
      <c r="O207" s="78"/>
      <c r="P207" s="78"/>
      <c r="Q207" s="78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s="6" customFormat="1" ht="18" customHeight="1">
      <c r="A208" s="293"/>
      <c r="B208" s="13">
        <v>2500</v>
      </c>
      <c r="C208" s="12" t="s">
        <v>84</v>
      </c>
      <c r="D208" s="14">
        <v>5000</v>
      </c>
      <c r="E208" s="114">
        <v>108814</v>
      </c>
      <c r="F208" s="113">
        <v>11.997199999999999</v>
      </c>
      <c r="G208" s="114">
        <f t="shared" si="19"/>
        <v>772612</v>
      </c>
      <c r="H208" s="137">
        <f t="shared" si="16"/>
        <v>85.183899999999994</v>
      </c>
      <c r="I208" s="112">
        <v>765203.37100000004</v>
      </c>
      <c r="J208" s="115">
        <v>3.9794999999999998</v>
      </c>
      <c r="K208" s="114">
        <f t="shared" si="17"/>
        <v>1647404.0330000001</v>
      </c>
      <c r="L208" s="113">
        <f t="shared" si="18"/>
        <v>8.567499999999999</v>
      </c>
      <c r="M208" s="78"/>
      <c r="N208" s="78"/>
      <c r="O208" s="78"/>
      <c r="P208" s="78"/>
      <c r="Q208" s="78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s="6" customFormat="1" ht="18" customHeight="1">
      <c r="A209" s="293"/>
      <c r="B209" s="13">
        <v>1250</v>
      </c>
      <c r="C209" s="12" t="s">
        <v>84</v>
      </c>
      <c r="D209" s="14">
        <v>2500</v>
      </c>
      <c r="E209" s="114">
        <v>142762</v>
      </c>
      <c r="F209" s="113">
        <v>15.7401</v>
      </c>
      <c r="G209" s="114">
        <f t="shared" si="19"/>
        <v>663798</v>
      </c>
      <c r="H209" s="137">
        <f t="shared" si="16"/>
        <v>73.186700000000002</v>
      </c>
      <c r="I209" s="112">
        <v>483390.09</v>
      </c>
      <c r="J209" s="115">
        <v>2.5139</v>
      </c>
      <c r="K209" s="114">
        <f t="shared" si="17"/>
        <v>882200.66200000001</v>
      </c>
      <c r="L209" s="113">
        <f t="shared" si="18"/>
        <v>4.5880000000000001</v>
      </c>
      <c r="M209" s="111"/>
      <c r="N209" s="78"/>
      <c r="O209" s="78"/>
      <c r="P209" s="78"/>
      <c r="Q209" s="78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spans="1:26" s="6" customFormat="1" ht="18" customHeight="1">
      <c r="A210" s="293"/>
      <c r="B210" s="13">
        <v>500</v>
      </c>
      <c r="C210" s="12" t="s">
        <v>84</v>
      </c>
      <c r="D210" s="14">
        <v>1250</v>
      </c>
      <c r="E210" s="114">
        <v>183422</v>
      </c>
      <c r="F210" s="113">
        <v>20.223099999999999</v>
      </c>
      <c r="G210" s="114">
        <f t="shared" si="19"/>
        <v>521036</v>
      </c>
      <c r="H210" s="137">
        <f t="shared" si="16"/>
        <v>57.446600000000004</v>
      </c>
      <c r="I210" s="112">
        <v>296021.93800000002</v>
      </c>
      <c r="J210" s="115">
        <v>1.5395000000000001</v>
      </c>
      <c r="K210" s="114">
        <f t="shared" si="17"/>
        <v>398810.57200000004</v>
      </c>
      <c r="L210" s="113">
        <f t="shared" si="18"/>
        <v>2.0741000000000001</v>
      </c>
      <c r="M210" s="78"/>
      <c r="N210" s="78"/>
      <c r="O210" s="78"/>
      <c r="P210" s="78"/>
      <c r="Q210" s="78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s="6" customFormat="1" ht="18" customHeight="1">
      <c r="A211" s="293"/>
      <c r="B211" s="13">
        <v>250</v>
      </c>
      <c r="C211" s="12" t="s">
        <v>84</v>
      </c>
      <c r="D211" s="14">
        <v>500</v>
      </c>
      <c r="E211" s="114">
        <v>123993</v>
      </c>
      <c r="F211" s="113">
        <v>13.6708</v>
      </c>
      <c r="G211" s="114">
        <f t="shared" si="19"/>
        <v>337614</v>
      </c>
      <c r="H211" s="137">
        <f t="shared" si="16"/>
        <v>37.223500000000001</v>
      </c>
      <c r="I211" s="112">
        <v>70167.952000000005</v>
      </c>
      <c r="J211" s="115">
        <v>0.3649</v>
      </c>
      <c r="K211" s="114">
        <f t="shared" si="17"/>
        <v>102788.63400000001</v>
      </c>
      <c r="L211" s="113">
        <f t="shared" si="18"/>
        <v>0.53459999999999996</v>
      </c>
      <c r="M211" s="111"/>
      <c r="N211" s="78"/>
      <c r="O211" s="78"/>
      <c r="P211" s="78"/>
      <c r="Q211" s="78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spans="1:26" s="6" customFormat="1" ht="18" customHeight="1">
      <c r="A212" s="293"/>
      <c r="B212" s="13">
        <v>125</v>
      </c>
      <c r="C212" s="12" t="s">
        <v>84</v>
      </c>
      <c r="D212" s="14">
        <v>250</v>
      </c>
      <c r="E212" s="114">
        <v>89299</v>
      </c>
      <c r="F212" s="113">
        <v>9.8455999999999992</v>
      </c>
      <c r="G212" s="114">
        <f t="shared" si="19"/>
        <v>213621</v>
      </c>
      <c r="H212" s="137">
        <f t="shared" si="16"/>
        <v>23.552699999999998</v>
      </c>
      <c r="I212" s="112">
        <v>23290.614000000001</v>
      </c>
      <c r="J212" s="115">
        <v>0.1211</v>
      </c>
      <c r="K212" s="114">
        <f t="shared" si="17"/>
        <v>32620.682000000001</v>
      </c>
      <c r="L212" s="113">
        <f t="shared" si="18"/>
        <v>0.16970000000000002</v>
      </c>
      <c r="M212" s="78"/>
      <c r="N212" s="78"/>
      <c r="O212" s="78"/>
      <c r="P212" s="78"/>
      <c r="Q212" s="78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s="6" customFormat="1" ht="18" customHeight="1">
      <c r="A213" s="293"/>
      <c r="B213" s="13">
        <v>50</v>
      </c>
      <c r="C213" s="12" t="s">
        <v>84</v>
      </c>
      <c r="D213" s="14">
        <v>125</v>
      </c>
      <c r="E213" s="114">
        <v>66512</v>
      </c>
      <c r="F213" s="113">
        <v>7.3331999999999997</v>
      </c>
      <c r="G213" s="114">
        <f t="shared" si="19"/>
        <v>124322</v>
      </c>
      <c r="H213" s="137">
        <f t="shared" si="16"/>
        <v>13.707099999999999</v>
      </c>
      <c r="I213" s="112">
        <v>7689.473</v>
      </c>
      <c r="J213" s="115">
        <v>0.04</v>
      </c>
      <c r="K213" s="114">
        <f t="shared" si="17"/>
        <v>9330.0679999999993</v>
      </c>
      <c r="L213" s="113">
        <f t="shared" si="18"/>
        <v>4.8600000000000004E-2</v>
      </c>
      <c r="M213" s="111"/>
      <c r="N213" s="78"/>
      <c r="O213" s="78"/>
      <c r="P213" s="78"/>
      <c r="Q213" s="78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spans="1:26" s="6" customFormat="1" ht="18" customHeight="1">
      <c r="A214" s="293"/>
      <c r="B214" s="13">
        <v>25</v>
      </c>
      <c r="C214" s="12" t="s">
        <v>84</v>
      </c>
      <c r="D214" s="14">
        <v>50</v>
      </c>
      <c r="E214" s="114">
        <v>27906</v>
      </c>
      <c r="F214" s="113">
        <v>3.0768</v>
      </c>
      <c r="G214" s="114">
        <f t="shared" si="19"/>
        <v>57810</v>
      </c>
      <c r="H214" s="137">
        <f t="shared" si="16"/>
        <v>6.373899999999999</v>
      </c>
      <c r="I214" s="112">
        <v>1211.3109999999999</v>
      </c>
      <c r="J214" s="115">
        <v>6.3E-3</v>
      </c>
      <c r="K214" s="114">
        <f t="shared" si="17"/>
        <v>1640.5949999999998</v>
      </c>
      <c r="L214" s="113">
        <f t="shared" si="18"/>
        <v>8.6E-3</v>
      </c>
      <c r="M214" s="78"/>
      <c r="N214" s="78"/>
      <c r="O214" s="78"/>
      <c r="P214" s="78"/>
      <c r="Q214" s="78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spans="1:26" s="6" customFormat="1" ht="18" customHeight="1">
      <c r="A215" s="293"/>
      <c r="B215" s="13">
        <v>10</v>
      </c>
      <c r="C215" s="12" t="s">
        <v>84</v>
      </c>
      <c r="D215" s="14">
        <v>25</v>
      </c>
      <c r="E215" s="114">
        <v>18194</v>
      </c>
      <c r="F215" s="113">
        <v>2.0059999999999998</v>
      </c>
      <c r="G215" s="114">
        <f>E215+G216</f>
        <v>29904</v>
      </c>
      <c r="H215" s="137">
        <f>F215+H216</f>
        <v>3.2970999999999995</v>
      </c>
      <c r="I215" s="112">
        <v>361.322</v>
      </c>
      <c r="J215" s="115">
        <v>1.9E-3</v>
      </c>
      <c r="K215" s="114">
        <f>I215+K216</f>
        <v>429.28399999999999</v>
      </c>
      <c r="L215" s="113">
        <f>J215+L216</f>
        <v>2.3E-3</v>
      </c>
      <c r="M215" s="111"/>
      <c r="N215" s="78"/>
      <c r="O215" s="78"/>
      <c r="P215" s="78"/>
      <c r="Q215" s="78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s="6" customFormat="1" ht="18" customHeight="1">
      <c r="A216" s="294"/>
      <c r="B216" s="13" t="s">
        <v>85</v>
      </c>
      <c r="C216" s="12" t="s">
        <v>86</v>
      </c>
      <c r="D216" s="14">
        <v>10</v>
      </c>
      <c r="E216" s="114">
        <v>11710</v>
      </c>
      <c r="F216" s="113">
        <v>1.2910999999999999</v>
      </c>
      <c r="G216" s="114">
        <f>E216</f>
        <v>11710</v>
      </c>
      <c r="H216" s="137">
        <f>F216</f>
        <v>1.2910999999999999</v>
      </c>
      <c r="I216" s="112">
        <v>67.962000000000003</v>
      </c>
      <c r="J216" s="115">
        <v>4.0000000000000002E-4</v>
      </c>
      <c r="K216" s="114">
        <f>I216</f>
        <v>67.962000000000003</v>
      </c>
      <c r="L216" s="113">
        <f>J216</f>
        <v>4.0000000000000002E-4</v>
      </c>
      <c r="M216" s="78"/>
      <c r="N216" s="78"/>
      <c r="O216" s="78"/>
      <c r="P216" s="78"/>
      <c r="Q216" s="78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spans="1:26" s="6" customFormat="1" ht="18" customHeight="1">
      <c r="A217" s="292">
        <v>2017</v>
      </c>
      <c r="B217" s="256" t="s">
        <v>33</v>
      </c>
      <c r="C217" s="257"/>
      <c r="D217" s="258"/>
      <c r="E217" s="183">
        <v>906993</v>
      </c>
      <c r="F217" s="184">
        <v>100</v>
      </c>
      <c r="G217" s="183">
        <f>G218</f>
        <v>917429</v>
      </c>
      <c r="H217" s="185">
        <v>99.999700000000004</v>
      </c>
      <c r="I217" s="183">
        <v>19228790.171</v>
      </c>
      <c r="J217" s="186">
        <v>100.00010000000002</v>
      </c>
      <c r="K217" s="183">
        <f>K218</f>
        <v>20698098.069000002</v>
      </c>
      <c r="L217" s="185">
        <v>99.999700000000004</v>
      </c>
      <c r="M217" s="78"/>
      <c r="N217" s="78"/>
      <c r="O217" s="78"/>
      <c r="P217" s="78"/>
      <c r="Q217" s="78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s="6" customFormat="1" ht="18" customHeight="1">
      <c r="A218" s="293"/>
      <c r="B218" s="13" t="s">
        <v>82</v>
      </c>
      <c r="C218" s="12" t="s">
        <v>83</v>
      </c>
      <c r="D218" s="14">
        <v>5000000</v>
      </c>
      <c r="E218" s="114">
        <v>69</v>
      </c>
      <c r="F218" s="113">
        <v>6.7000000000000002E-3</v>
      </c>
      <c r="G218" s="114">
        <f>E218+G219</f>
        <v>917429</v>
      </c>
      <c r="H218" s="137">
        <f t="shared" ref="H218:H233" si="20">F218+H219</f>
        <v>99.999999999999986</v>
      </c>
      <c r="I218" s="112">
        <v>4806389.1880000001</v>
      </c>
      <c r="J218" s="113">
        <v>21.805599999999998</v>
      </c>
      <c r="K218" s="114">
        <f t="shared" ref="K218:K233" si="21">I218+K219</f>
        <v>20698098.069000002</v>
      </c>
      <c r="L218" s="113">
        <f t="shared" ref="L218:L233" si="22">J218+L219</f>
        <v>100.00009999999999</v>
      </c>
      <c r="M218" s="111"/>
      <c r="N218" s="78"/>
      <c r="O218" s="78"/>
      <c r="P218" s="78"/>
      <c r="Q218" s="78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s="6" customFormat="1" ht="18" customHeight="1">
      <c r="A219" s="293"/>
      <c r="B219" s="13">
        <v>2500000</v>
      </c>
      <c r="C219" s="12" t="s">
        <v>84</v>
      </c>
      <c r="D219" s="14">
        <v>5000000</v>
      </c>
      <c r="E219" s="114">
        <v>132</v>
      </c>
      <c r="F219" s="113">
        <v>1.29E-2</v>
      </c>
      <c r="G219" s="114">
        <f t="shared" ref="G219:G233" si="23">E219+G220</f>
        <v>917360</v>
      </c>
      <c r="H219" s="137">
        <f t="shared" si="20"/>
        <v>99.993299999999991</v>
      </c>
      <c r="I219" s="112">
        <v>1460896.5330000001</v>
      </c>
      <c r="J219" s="115">
        <v>6.9187000000000003</v>
      </c>
      <c r="K219" s="114">
        <f t="shared" si="21"/>
        <v>15891708.881000001</v>
      </c>
      <c r="L219" s="113">
        <f t="shared" si="22"/>
        <v>78.194499999999991</v>
      </c>
      <c r="M219" s="78"/>
      <c r="N219" s="78"/>
      <c r="O219" s="78"/>
      <c r="P219" s="78"/>
      <c r="Q219" s="78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spans="1:26" s="6" customFormat="1" ht="18" customHeight="1">
      <c r="A220" s="293"/>
      <c r="B220" s="13">
        <v>1250000</v>
      </c>
      <c r="C220" s="12" t="s">
        <v>84</v>
      </c>
      <c r="D220" s="14">
        <v>2500000</v>
      </c>
      <c r="E220" s="114">
        <v>240</v>
      </c>
      <c r="F220" s="113">
        <v>2.58E-2</v>
      </c>
      <c r="G220" s="114">
        <f t="shared" si="23"/>
        <v>917228</v>
      </c>
      <c r="H220" s="137">
        <f t="shared" si="20"/>
        <v>99.980399999999989</v>
      </c>
      <c r="I220" s="112">
        <v>1446362.949</v>
      </c>
      <c r="J220" s="115">
        <v>7.8013000000000003</v>
      </c>
      <c r="K220" s="114">
        <f t="shared" si="21"/>
        <v>14430812.348000001</v>
      </c>
      <c r="L220" s="113">
        <f t="shared" si="22"/>
        <v>71.27579999999999</v>
      </c>
      <c r="M220" s="111"/>
      <c r="N220" s="78"/>
      <c r="O220" s="78"/>
      <c r="P220" s="78"/>
      <c r="Q220" s="78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s="6" customFormat="1" ht="18" customHeight="1">
      <c r="A221" s="293"/>
      <c r="B221" s="13">
        <v>500000</v>
      </c>
      <c r="C221" s="12" t="s">
        <v>84</v>
      </c>
      <c r="D221" s="14">
        <v>1250000</v>
      </c>
      <c r="E221" s="114">
        <v>711</v>
      </c>
      <c r="F221" s="113">
        <v>7.4099999999999999E-2</v>
      </c>
      <c r="G221" s="114">
        <f t="shared" si="23"/>
        <v>916988</v>
      </c>
      <c r="H221" s="137">
        <f t="shared" si="20"/>
        <v>99.954599999999985</v>
      </c>
      <c r="I221" s="112">
        <v>2031285.7790000001</v>
      </c>
      <c r="J221" s="115">
        <v>9.4227000000000007</v>
      </c>
      <c r="K221" s="114">
        <f t="shared" si="21"/>
        <v>12984449.399</v>
      </c>
      <c r="L221" s="113">
        <f t="shared" si="22"/>
        <v>63.474499999999992</v>
      </c>
      <c r="M221" s="78"/>
      <c r="N221" s="78"/>
      <c r="O221" s="78"/>
      <c r="P221" s="78"/>
      <c r="Q221" s="78"/>
      <c r="R221" s="111"/>
      <c r="S221" s="111"/>
      <c r="T221" s="111"/>
      <c r="U221" s="111"/>
      <c r="V221" s="111"/>
      <c r="W221" s="111"/>
      <c r="X221" s="111"/>
      <c r="Y221" s="111"/>
      <c r="Z221" s="111"/>
    </row>
    <row r="222" spans="1:26" s="6" customFormat="1" ht="18" customHeight="1">
      <c r="A222" s="293"/>
      <c r="B222" s="13">
        <v>250000</v>
      </c>
      <c r="C222" s="12" t="s">
        <v>84</v>
      </c>
      <c r="D222" s="14">
        <v>500000</v>
      </c>
      <c r="E222" s="114">
        <v>1320</v>
      </c>
      <c r="F222" s="113">
        <v>0.1343</v>
      </c>
      <c r="G222" s="114">
        <f t="shared" si="23"/>
        <v>916277</v>
      </c>
      <c r="H222" s="137">
        <f t="shared" si="20"/>
        <v>99.880499999999984</v>
      </c>
      <c r="I222" s="112">
        <v>1520112.808</v>
      </c>
      <c r="J222" s="115">
        <v>7.3819999999999997</v>
      </c>
      <c r="K222" s="114">
        <f t="shared" si="21"/>
        <v>10953163.619999999</v>
      </c>
      <c r="L222" s="113">
        <f t="shared" si="22"/>
        <v>54.051799999999993</v>
      </c>
      <c r="M222" s="111"/>
      <c r="N222" s="78"/>
      <c r="O222" s="78"/>
      <c r="P222" s="78"/>
      <c r="Q222" s="78"/>
      <c r="R222" s="111"/>
      <c r="S222" s="111"/>
      <c r="T222" s="111"/>
      <c r="U222" s="111"/>
      <c r="V222" s="111"/>
      <c r="W222" s="111"/>
      <c r="X222" s="111"/>
      <c r="Y222" s="111"/>
      <c r="Z222" s="111"/>
    </row>
    <row r="223" spans="1:26" s="6" customFormat="1" ht="18" customHeight="1">
      <c r="A223" s="293"/>
      <c r="B223" s="13">
        <v>50000</v>
      </c>
      <c r="C223" s="12" t="s">
        <v>84</v>
      </c>
      <c r="D223" s="14">
        <v>250000</v>
      </c>
      <c r="E223" s="114">
        <v>8151</v>
      </c>
      <c r="F223" s="113">
        <v>0.8397</v>
      </c>
      <c r="G223" s="114">
        <f t="shared" si="23"/>
        <v>914957</v>
      </c>
      <c r="H223" s="137">
        <f t="shared" si="20"/>
        <v>99.746199999999988</v>
      </c>
      <c r="I223" s="112">
        <v>3358491.466</v>
      </c>
      <c r="J223" s="115">
        <v>16.3353</v>
      </c>
      <c r="K223" s="114">
        <f t="shared" si="21"/>
        <v>9433050.811999999</v>
      </c>
      <c r="L223" s="113">
        <f t="shared" si="22"/>
        <v>46.669799999999995</v>
      </c>
      <c r="M223" s="78"/>
      <c r="N223" s="78"/>
      <c r="O223" s="78"/>
      <c r="P223" s="78"/>
      <c r="Q223" s="78"/>
      <c r="R223" s="111"/>
      <c r="S223" s="111"/>
      <c r="T223" s="111"/>
      <c r="U223" s="111"/>
      <c r="V223" s="111"/>
      <c r="W223" s="111"/>
      <c r="X223" s="111"/>
      <c r="Y223" s="111"/>
      <c r="Z223" s="111"/>
    </row>
    <row r="224" spans="1:26" s="6" customFormat="1" ht="18" customHeight="1">
      <c r="A224" s="293"/>
      <c r="B224" s="13">
        <v>25000</v>
      </c>
      <c r="C224" s="12" t="s">
        <v>84</v>
      </c>
      <c r="D224" s="14">
        <v>50000</v>
      </c>
      <c r="E224" s="114">
        <v>15764</v>
      </c>
      <c r="F224" s="113">
        <v>1.6022000000000001</v>
      </c>
      <c r="G224" s="114">
        <f t="shared" si="23"/>
        <v>906806</v>
      </c>
      <c r="H224" s="137">
        <f t="shared" si="20"/>
        <v>98.906499999999994</v>
      </c>
      <c r="I224" s="112">
        <v>1419543.294</v>
      </c>
      <c r="J224" s="115">
        <v>6.8765999999999998</v>
      </c>
      <c r="K224" s="114">
        <f t="shared" si="21"/>
        <v>6074559.3459999999</v>
      </c>
      <c r="L224" s="113">
        <f t="shared" si="22"/>
        <v>30.334499999999998</v>
      </c>
      <c r="M224" s="111"/>
      <c r="N224" s="78"/>
      <c r="O224" s="78"/>
      <c r="P224" s="78"/>
      <c r="Q224" s="78"/>
      <c r="R224" s="111"/>
      <c r="S224" s="111"/>
      <c r="T224" s="111"/>
      <c r="U224" s="111"/>
      <c r="V224" s="111"/>
      <c r="W224" s="111"/>
      <c r="X224" s="111"/>
      <c r="Y224" s="111"/>
      <c r="Z224" s="111"/>
    </row>
    <row r="225" spans="1:26" s="6" customFormat="1" ht="18" customHeight="1">
      <c r="A225" s="293"/>
      <c r="B225" s="13">
        <v>12500</v>
      </c>
      <c r="C225" s="12" t="s">
        <v>84</v>
      </c>
      <c r="D225" s="14">
        <v>25000</v>
      </c>
      <c r="E225" s="114">
        <v>34104</v>
      </c>
      <c r="F225" s="113">
        <v>3.5308000000000002</v>
      </c>
      <c r="G225" s="114">
        <f t="shared" si="23"/>
        <v>891042</v>
      </c>
      <c r="H225" s="137">
        <f t="shared" si="20"/>
        <v>97.304299999999998</v>
      </c>
      <c r="I225" s="112">
        <v>1440906.726</v>
      </c>
      <c r="J225" s="115">
        <v>7.1337999999999999</v>
      </c>
      <c r="K225" s="114">
        <f t="shared" si="21"/>
        <v>4655016.0520000001</v>
      </c>
      <c r="L225" s="113">
        <f t="shared" si="22"/>
        <v>23.457899999999999</v>
      </c>
      <c r="M225" s="78"/>
      <c r="N225" s="78"/>
      <c r="O225" s="78"/>
      <c r="P225" s="78"/>
      <c r="Q225" s="78"/>
      <c r="R225" s="111"/>
      <c r="S225" s="111"/>
      <c r="T225" s="111"/>
      <c r="U225" s="111"/>
      <c r="V225" s="111"/>
      <c r="W225" s="111"/>
      <c r="X225" s="111"/>
      <c r="Y225" s="111"/>
      <c r="Z225" s="111"/>
    </row>
    <row r="226" spans="1:26" s="6" customFormat="1" ht="18" customHeight="1">
      <c r="A226" s="293"/>
      <c r="B226" s="13">
        <v>5000</v>
      </c>
      <c r="C226" s="12" t="s">
        <v>84</v>
      </c>
      <c r="D226" s="14">
        <v>12500</v>
      </c>
      <c r="E226" s="114">
        <v>81597</v>
      </c>
      <c r="F226" s="113">
        <v>8.5896000000000008</v>
      </c>
      <c r="G226" s="114">
        <f t="shared" si="23"/>
        <v>856938</v>
      </c>
      <c r="H226" s="137">
        <f t="shared" si="20"/>
        <v>93.773499999999999</v>
      </c>
      <c r="I226" s="112">
        <v>1537217.483</v>
      </c>
      <c r="J226" s="115">
        <v>7.7565999999999997</v>
      </c>
      <c r="K226" s="114">
        <f t="shared" si="21"/>
        <v>3214109.3259999999</v>
      </c>
      <c r="L226" s="113">
        <f t="shared" si="22"/>
        <v>16.324099999999998</v>
      </c>
      <c r="M226" s="111"/>
      <c r="N226" s="78"/>
      <c r="O226" s="78"/>
      <c r="P226" s="78"/>
      <c r="Q226" s="78"/>
      <c r="R226" s="111"/>
      <c r="S226" s="111"/>
      <c r="T226" s="111"/>
      <c r="U226" s="111"/>
      <c r="V226" s="111"/>
      <c r="W226" s="111"/>
      <c r="X226" s="111"/>
      <c r="Y226" s="111"/>
      <c r="Z226" s="111"/>
    </row>
    <row r="227" spans="1:26" s="6" customFormat="1" ht="18" customHeight="1">
      <c r="A227" s="293"/>
      <c r="B227" s="13">
        <v>2500</v>
      </c>
      <c r="C227" s="12" t="s">
        <v>84</v>
      </c>
      <c r="D227" s="14">
        <v>5000</v>
      </c>
      <c r="E227" s="114">
        <v>111530</v>
      </c>
      <c r="F227" s="113">
        <v>11.997199999999999</v>
      </c>
      <c r="G227" s="114">
        <f t="shared" si="23"/>
        <v>775341</v>
      </c>
      <c r="H227" s="137">
        <f t="shared" si="20"/>
        <v>85.183899999999994</v>
      </c>
      <c r="I227" s="112">
        <v>783088.39899999998</v>
      </c>
      <c r="J227" s="115">
        <v>3.9794999999999998</v>
      </c>
      <c r="K227" s="114">
        <f t="shared" si="21"/>
        <v>1676891.8429999999</v>
      </c>
      <c r="L227" s="113">
        <f t="shared" si="22"/>
        <v>8.567499999999999</v>
      </c>
      <c r="M227" s="78"/>
      <c r="N227" s="78"/>
      <c r="O227" s="78"/>
      <c r="P227" s="78"/>
      <c r="Q227" s="78"/>
      <c r="R227" s="111"/>
      <c r="S227" s="111"/>
      <c r="T227" s="111"/>
      <c r="U227" s="111"/>
      <c r="V227" s="111"/>
      <c r="W227" s="111"/>
      <c r="X227" s="111"/>
      <c r="Y227" s="111"/>
      <c r="Z227" s="111"/>
    </row>
    <row r="228" spans="1:26" s="6" customFormat="1" ht="18" customHeight="1">
      <c r="A228" s="293"/>
      <c r="B228" s="13">
        <v>1250</v>
      </c>
      <c r="C228" s="12" t="s">
        <v>84</v>
      </c>
      <c r="D228" s="14">
        <v>2500</v>
      </c>
      <c r="E228" s="114">
        <v>145198</v>
      </c>
      <c r="F228" s="113">
        <v>15.7401</v>
      </c>
      <c r="G228" s="114">
        <f t="shared" si="23"/>
        <v>663811</v>
      </c>
      <c r="H228" s="137">
        <f t="shared" si="20"/>
        <v>73.186700000000002</v>
      </c>
      <c r="I228" s="112">
        <v>492089.24800000002</v>
      </c>
      <c r="J228" s="115">
        <v>2.5139</v>
      </c>
      <c r="K228" s="114">
        <f t="shared" si="21"/>
        <v>893803.44400000002</v>
      </c>
      <c r="L228" s="113">
        <f t="shared" si="22"/>
        <v>4.5880000000000001</v>
      </c>
      <c r="M228" s="111"/>
      <c r="N228" s="78"/>
      <c r="O228" s="78"/>
      <c r="P228" s="78"/>
      <c r="Q228" s="78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spans="1:26" s="6" customFormat="1" ht="18" customHeight="1">
      <c r="A229" s="293"/>
      <c r="B229" s="13">
        <v>500</v>
      </c>
      <c r="C229" s="12" t="s">
        <v>84</v>
      </c>
      <c r="D229" s="14">
        <v>1250</v>
      </c>
      <c r="E229" s="114">
        <v>183731</v>
      </c>
      <c r="F229" s="113">
        <v>20.223099999999999</v>
      </c>
      <c r="G229" s="114">
        <f t="shared" si="23"/>
        <v>518613</v>
      </c>
      <c r="H229" s="137">
        <f t="shared" si="20"/>
        <v>57.446600000000004</v>
      </c>
      <c r="I229" s="112">
        <v>299113.234</v>
      </c>
      <c r="J229" s="115">
        <v>1.5395000000000001</v>
      </c>
      <c r="K229" s="114">
        <f t="shared" si="21"/>
        <v>401714.196</v>
      </c>
      <c r="L229" s="113">
        <f t="shared" si="22"/>
        <v>2.0741000000000001</v>
      </c>
      <c r="M229" s="78"/>
      <c r="N229" s="78"/>
      <c r="O229" s="78"/>
      <c r="P229" s="78"/>
      <c r="Q229" s="78"/>
      <c r="R229" s="111"/>
      <c r="S229" s="111"/>
      <c r="T229" s="111"/>
      <c r="U229" s="111"/>
      <c r="V229" s="111"/>
      <c r="W229" s="111"/>
      <c r="X229" s="111"/>
      <c r="Y229" s="111"/>
      <c r="Z229" s="111"/>
    </row>
    <row r="230" spans="1:26" s="6" customFormat="1" ht="18" customHeight="1">
      <c r="A230" s="293"/>
      <c r="B230" s="13">
        <v>250</v>
      </c>
      <c r="C230" s="12" t="s">
        <v>84</v>
      </c>
      <c r="D230" s="14">
        <v>500</v>
      </c>
      <c r="E230" s="114">
        <v>123032</v>
      </c>
      <c r="F230" s="113">
        <v>13.6708</v>
      </c>
      <c r="G230" s="114">
        <f t="shared" si="23"/>
        <v>334882</v>
      </c>
      <c r="H230" s="137">
        <f t="shared" si="20"/>
        <v>37.223500000000001</v>
      </c>
      <c r="I230" s="112">
        <v>70306.917000000001</v>
      </c>
      <c r="J230" s="115">
        <v>0.3649</v>
      </c>
      <c r="K230" s="114">
        <f t="shared" si="21"/>
        <v>102600.962</v>
      </c>
      <c r="L230" s="113">
        <f t="shared" si="22"/>
        <v>0.53459999999999996</v>
      </c>
      <c r="M230" s="111"/>
      <c r="N230" s="78"/>
      <c r="O230" s="78"/>
      <c r="P230" s="78"/>
      <c r="Q230" s="78"/>
      <c r="R230" s="111"/>
      <c r="S230" s="111"/>
      <c r="T230" s="111"/>
      <c r="U230" s="111"/>
      <c r="V230" s="111"/>
      <c r="W230" s="111"/>
      <c r="X230" s="111"/>
      <c r="Y230" s="111"/>
      <c r="Z230" s="111"/>
    </row>
    <row r="231" spans="1:26" s="6" customFormat="1" ht="18" customHeight="1">
      <c r="A231" s="293"/>
      <c r="B231" s="13">
        <v>125</v>
      </c>
      <c r="C231" s="12" t="s">
        <v>84</v>
      </c>
      <c r="D231" s="14">
        <v>250</v>
      </c>
      <c r="E231" s="114">
        <v>87668</v>
      </c>
      <c r="F231" s="113">
        <v>9.8455999999999992</v>
      </c>
      <c r="G231" s="114">
        <f t="shared" si="23"/>
        <v>211850</v>
      </c>
      <c r="H231" s="137">
        <f t="shared" si="20"/>
        <v>23.552699999999998</v>
      </c>
      <c r="I231" s="112">
        <v>22940.921999999999</v>
      </c>
      <c r="J231" s="115">
        <v>0.1211</v>
      </c>
      <c r="K231" s="114">
        <f t="shared" si="21"/>
        <v>32294.044999999998</v>
      </c>
      <c r="L231" s="113">
        <f t="shared" si="22"/>
        <v>0.16970000000000002</v>
      </c>
      <c r="M231" s="78"/>
      <c r="N231" s="78"/>
      <c r="O231" s="78"/>
      <c r="P231" s="78"/>
      <c r="Q231" s="78"/>
      <c r="R231" s="111"/>
      <c r="S231" s="111"/>
      <c r="T231" s="111"/>
      <c r="U231" s="111"/>
      <c r="V231" s="111"/>
      <c r="W231" s="111"/>
      <c r="X231" s="111"/>
      <c r="Y231" s="111"/>
      <c r="Z231" s="111"/>
    </row>
    <row r="232" spans="1:26" s="6" customFormat="1" ht="18" customHeight="1">
      <c r="A232" s="293"/>
      <c r="B232" s="13">
        <v>50</v>
      </c>
      <c r="C232" s="12" t="s">
        <v>84</v>
      </c>
      <c r="D232" s="14">
        <v>125</v>
      </c>
      <c r="E232" s="114">
        <v>65880</v>
      </c>
      <c r="F232" s="113">
        <v>7.3331999999999997</v>
      </c>
      <c r="G232" s="114">
        <f t="shared" si="23"/>
        <v>124182</v>
      </c>
      <c r="H232" s="137">
        <f t="shared" si="20"/>
        <v>13.707099999999999</v>
      </c>
      <c r="I232" s="112">
        <v>7679.4719999999998</v>
      </c>
      <c r="J232" s="115">
        <v>0.04</v>
      </c>
      <c r="K232" s="114">
        <f t="shared" si="21"/>
        <v>9353.1229999999996</v>
      </c>
      <c r="L232" s="113">
        <f t="shared" si="22"/>
        <v>4.8600000000000004E-2</v>
      </c>
      <c r="M232" s="111"/>
      <c r="N232" s="78"/>
      <c r="O232" s="78"/>
      <c r="P232" s="78"/>
      <c r="Q232" s="78"/>
      <c r="R232" s="111"/>
      <c r="S232" s="111"/>
      <c r="T232" s="111"/>
      <c r="U232" s="111"/>
      <c r="V232" s="111"/>
      <c r="W232" s="111"/>
      <c r="X232" s="111"/>
      <c r="Y232" s="111"/>
      <c r="Z232" s="111"/>
    </row>
    <row r="233" spans="1:26" s="6" customFormat="1" ht="18" customHeight="1">
      <c r="A233" s="293"/>
      <c r="B233" s="13">
        <v>25</v>
      </c>
      <c r="C233" s="12" t="s">
        <v>84</v>
      </c>
      <c r="D233" s="14">
        <v>50</v>
      </c>
      <c r="E233" s="114">
        <v>27901</v>
      </c>
      <c r="F233" s="113">
        <v>3.0768</v>
      </c>
      <c r="G233" s="114">
        <f t="shared" si="23"/>
        <v>58302</v>
      </c>
      <c r="H233" s="137">
        <f t="shared" si="20"/>
        <v>6.373899999999999</v>
      </c>
      <c r="I233" s="112">
        <v>1228.694</v>
      </c>
      <c r="J233" s="115">
        <v>6.3E-3</v>
      </c>
      <c r="K233" s="114">
        <f t="shared" si="21"/>
        <v>1673.6509999999998</v>
      </c>
      <c r="L233" s="113">
        <f t="shared" si="22"/>
        <v>8.6E-3</v>
      </c>
      <c r="M233" s="78"/>
      <c r="N233" s="78"/>
      <c r="O233" s="78"/>
      <c r="P233" s="78"/>
      <c r="Q233" s="78"/>
      <c r="R233" s="111"/>
      <c r="S233" s="111"/>
      <c r="T233" s="111"/>
      <c r="U233" s="111"/>
      <c r="V233" s="111"/>
      <c r="W233" s="111"/>
      <c r="X233" s="111"/>
      <c r="Y233" s="111"/>
      <c r="Z233" s="111"/>
    </row>
    <row r="234" spans="1:26" s="6" customFormat="1" ht="18" customHeight="1">
      <c r="A234" s="293"/>
      <c r="B234" s="13">
        <v>10</v>
      </c>
      <c r="C234" s="12" t="s">
        <v>84</v>
      </c>
      <c r="D234" s="14">
        <v>25</v>
      </c>
      <c r="E234" s="114">
        <v>18377</v>
      </c>
      <c r="F234" s="113">
        <v>2.0059999999999998</v>
      </c>
      <c r="G234" s="114">
        <f>E234+G235</f>
        <v>30401</v>
      </c>
      <c r="H234" s="137">
        <f>F234+H235</f>
        <v>3.2970999999999995</v>
      </c>
      <c r="I234" s="112">
        <v>371.62</v>
      </c>
      <c r="J234" s="115">
        <v>1.9E-3</v>
      </c>
      <c r="K234" s="114">
        <f>I234+K235</f>
        <v>444.95699999999999</v>
      </c>
      <c r="L234" s="113">
        <f>J234+L235</f>
        <v>2.3E-3</v>
      </c>
      <c r="M234" s="111"/>
      <c r="N234" s="78"/>
      <c r="O234" s="78"/>
      <c r="P234" s="78"/>
      <c r="Q234" s="78"/>
      <c r="R234" s="111"/>
      <c r="S234" s="111"/>
      <c r="T234" s="111"/>
      <c r="U234" s="111"/>
      <c r="V234" s="111"/>
      <c r="W234" s="111"/>
      <c r="X234" s="111"/>
      <c r="Y234" s="111"/>
      <c r="Z234" s="111"/>
    </row>
    <row r="235" spans="1:26" s="6" customFormat="1" ht="18" customHeight="1">
      <c r="A235" s="294"/>
      <c r="B235" s="13" t="s">
        <v>85</v>
      </c>
      <c r="C235" s="12" t="s">
        <v>86</v>
      </c>
      <c r="D235" s="14">
        <v>10</v>
      </c>
      <c r="E235" s="114">
        <v>12024</v>
      </c>
      <c r="F235" s="113">
        <v>1.2910999999999999</v>
      </c>
      <c r="G235" s="114">
        <f>E235</f>
        <v>12024</v>
      </c>
      <c r="H235" s="137">
        <f>F235</f>
        <v>1.2910999999999999</v>
      </c>
      <c r="I235" s="112">
        <v>73.337000000000003</v>
      </c>
      <c r="J235" s="115">
        <v>4.0000000000000002E-4</v>
      </c>
      <c r="K235" s="114">
        <f>I235</f>
        <v>73.337000000000003</v>
      </c>
      <c r="L235" s="113">
        <f>J235</f>
        <v>4.0000000000000002E-4</v>
      </c>
      <c r="M235" s="78"/>
      <c r="N235" s="78"/>
      <c r="O235" s="78"/>
      <c r="P235" s="78"/>
      <c r="Q235" s="78"/>
      <c r="R235" s="111"/>
      <c r="S235" s="111"/>
      <c r="T235" s="111"/>
      <c r="U235" s="111"/>
      <c r="V235" s="111"/>
      <c r="W235" s="111"/>
      <c r="X235" s="111"/>
      <c r="Y235" s="111"/>
      <c r="Z235" s="111"/>
    </row>
    <row r="236" spans="1:26" s="6" customFormat="1" ht="18" customHeight="1">
      <c r="A236" s="292">
        <v>2018</v>
      </c>
      <c r="B236" s="256" t="s">
        <v>33</v>
      </c>
      <c r="C236" s="257"/>
      <c r="D236" s="258"/>
      <c r="E236" s="183">
        <f>SUM(E237:E254)</f>
        <v>955606</v>
      </c>
      <c r="F236" s="184">
        <v>100</v>
      </c>
      <c r="G236" s="183">
        <f>G237</f>
        <v>955606</v>
      </c>
      <c r="H236" s="185">
        <v>99.999700000000004</v>
      </c>
      <c r="I236" s="183">
        <f>SUM(I237:I254)</f>
        <v>22579103.403000001</v>
      </c>
      <c r="J236" s="186">
        <v>100.00010000000002</v>
      </c>
      <c r="K236" s="183">
        <f>K237</f>
        <v>22579103.402999997</v>
      </c>
      <c r="L236" s="185">
        <v>99.999700000000004</v>
      </c>
      <c r="M236" s="78"/>
      <c r="N236" s="78"/>
      <c r="O236" s="78"/>
      <c r="P236" s="78"/>
      <c r="Q236" s="78"/>
      <c r="R236" s="111"/>
      <c r="S236" s="111"/>
      <c r="T236" s="111"/>
      <c r="U236" s="111"/>
      <c r="V236" s="111"/>
      <c r="W236" s="111"/>
      <c r="X236" s="111"/>
      <c r="Y236" s="111"/>
      <c r="Z236" s="111"/>
    </row>
    <row r="237" spans="1:26" s="6" customFormat="1" ht="18" customHeight="1">
      <c r="A237" s="293"/>
      <c r="B237" s="13" t="s">
        <v>82</v>
      </c>
      <c r="C237" s="12" t="s">
        <v>83</v>
      </c>
      <c r="D237" s="14">
        <v>5000000</v>
      </c>
      <c r="E237" s="114">
        <v>75</v>
      </c>
      <c r="F237" s="113">
        <v>6.7000000000000002E-3</v>
      </c>
      <c r="G237" s="114">
        <f>E237+G238</f>
        <v>955606</v>
      </c>
      <c r="H237" s="137">
        <f t="shared" ref="H237:H252" si="24">F237+H238</f>
        <v>99.999999999999986</v>
      </c>
      <c r="I237" s="112">
        <v>5302000.3830000004</v>
      </c>
      <c r="J237" s="113">
        <v>21.805599999999998</v>
      </c>
      <c r="K237" s="114">
        <f t="shared" ref="K237:K252" si="25">I237+K238</f>
        <v>22579103.402999997</v>
      </c>
      <c r="L237" s="113">
        <f t="shared" ref="L237:L252" si="26">J237+L238</f>
        <v>100.00009999999999</v>
      </c>
      <c r="M237" s="78"/>
      <c r="N237" s="78"/>
      <c r="O237" s="78"/>
      <c r="P237" s="78"/>
      <c r="Q237" s="78"/>
      <c r="R237" s="111"/>
      <c r="S237" s="111"/>
      <c r="T237" s="111"/>
      <c r="U237" s="111"/>
      <c r="V237" s="111"/>
      <c r="W237" s="111"/>
      <c r="X237" s="111"/>
      <c r="Y237" s="111"/>
      <c r="Z237" s="111"/>
    </row>
    <row r="238" spans="1:26" s="6" customFormat="1" ht="18" customHeight="1">
      <c r="A238" s="293"/>
      <c r="B238" s="13">
        <v>2500000</v>
      </c>
      <c r="C238" s="12" t="s">
        <v>84</v>
      </c>
      <c r="D238" s="14">
        <v>5000000</v>
      </c>
      <c r="E238" s="114">
        <v>126</v>
      </c>
      <c r="F238" s="113">
        <v>1.29E-2</v>
      </c>
      <c r="G238" s="114">
        <f t="shared" ref="G238:G252" si="27">E238+G239</f>
        <v>955531</v>
      </c>
      <c r="H238" s="137">
        <f t="shared" si="24"/>
        <v>99.993299999999991</v>
      </c>
      <c r="I238" s="112">
        <v>1442324.615</v>
      </c>
      <c r="J238" s="115">
        <v>6.9187000000000003</v>
      </c>
      <c r="K238" s="114">
        <f t="shared" si="25"/>
        <v>17277103.019999996</v>
      </c>
      <c r="L238" s="113">
        <f t="shared" si="26"/>
        <v>78.194499999999991</v>
      </c>
      <c r="M238" s="78"/>
      <c r="N238" s="78"/>
      <c r="O238" s="78"/>
      <c r="P238" s="78"/>
      <c r="Q238" s="78"/>
      <c r="R238" s="111"/>
      <c r="S238" s="111"/>
      <c r="T238" s="111"/>
      <c r="U238" s="111"/>
      <c r="V238" s="111"/>
      <c r="W238" s="111"/>
      <c r="X238" s="111"/>
      <c r="Y238" s="111"/>
      <c r="Z238" s="111"/>
    </row>
    <row r="239" spans="1:26" s="6" customFormat="1" ht="18" customHeight="1">
      <c r="A239" s="293"/>
      <c r="B239" s="13">
        <v>1250000</v>
      </c>
      <c r="C239" s="12" t="s">
        <v>84</v>
      </c>
      <c r="D239" s="14">
        <v>2500000</v>
      </c>
      <c r="E239" s="114">
        <v>264</v>
      </c>
      <c r="F239" s="113">
        <v>2.58E-2</v>
      </c>
      <c r="G239" s="114">
        <f t="shared" si="27"/>
        <v>955405</v>
      </c>
      <c r="H239" s="137">
        <f t="shared" si="24"/>
        <v>99.980399999999989</v>
      </c>
      <c r="I239" s="112">
        <v>1648820.8810000001</v>
      </c>
      <c r="J239" s="115">
        <v>7.8013000000000003</v>
      </c>
      <c r="K239" s="114">
        <f t="shared" si="25"/>
        <v>15834778.404999997</v>
      </c>
      <c r="L239" s="113">
        <f t="shared" si="26"/>
        <v>71.27579999999999</v>
      </c>
      <c r="M239" s="78"/>
      <c r="N239" s="78"/>
      <c r="O239" s="78"/>
      <c r="P239" s="78"/>
      <c r="Q239" s="78"/>
      <c r="R239" s="111"/>
      <c r="S239" s="111"/>
      <c r="T239" s="111"/>
      <c r="U239" s="111"/>
      <c r="V239" s="111"/>
      <c r="W239" s="111"/>
      <c r="X239" s="111"/>
      <c r="Y239" s="111"/>
      <c r="Z239" s="111"/>
    </row>
    <row r="240" spans="1:26" s="6" customFormat="1" ht="18" customHeight="1">
      <c r="A240" s="293"/>
      <c r="B240" s="13">
        <v>500000</v>
      </c>
      <c r="C240" s="12" t="s">
        <v>84</v>
      </c>
      <c r="D240" s="14">
        <v>1250000</v>
      </c>
      <c r="E240" s="114">
        <v>808</v>
      </c>
      <c r="F240" s="113">
        <v>7.4099999999999999E-2</v>
      </c>
      <c r="G240" s="114">
        <f t="shared" si="27"/>
        <v>955141</v>
      </c>
      <c r="H240" s="137">
        <f t="shared" si="24"/>
        <v>99.954599999999985</v>
      </c>
      <c r="I240" s="112">
        <v>2333058.8509999998</v>
      </c>
      <c r="J240" s="115">
        <v>9.4227000000000007</v>
      </c>
      <c r="K240" s="114">
        <f t="shared" si="25"/>
        <v>14185957.523999998</v>
      </c>
      <c r="L240" s="113">
        <f t="shared" si="26"/>
        <v>63.474499999999992</v>
      </c>
      <c r="M240" s="78"/>
      <c r="N240" s="78"/>
      <c r="O240" s="78"/>
      <c r="P240" s="78"/>
      <c r="Q240" s="78"/>
      <c r="R240" s="111"/>
      <c r="S240" s="111"/>
      <c r="T240" s="111"/>
      <c r="U240" s="111"/>
      <c r="V240" s="111"/>
      <c r="W240" s="111"/>
      <c r="X240" s="111"/>
      <c r="Y240" s="111"/>
      <c r="Z240" s="111"/>
    </row>
    <row r="241" spans="1:26" s="6" customFormat="1" ht="18" customHeight="1">
      <c r="A241" s="293"/>
      <c r="B241" s="13">
        <v>250000</v>
      </c>
      <c r="C241" s="12" t="s">
        <v>84</v>
      </c>
      <c r="D241" s="14">
        <v>500000</v>
      </c>
      <c r="E241" s="114">
        <v>1487</v>
      </c>
      <c r="F241" s="113">
        <v>0.1343</v>
      </c>
      <c r="G241" s="114">
        <f t="shared" si="27"/>
        <v>954333</v>
      </c>
      <c r="H241" s="137">
        <f t="shared" si="24"/>
        <v>99.880499999999984</v>
      </c>
      <c r="I241" s="112">
        <v>1720104.9879999999</v>
      </c>
      <c r="J241" s="115">
        <v>7.3819999999999997</v>
      </c>
      <c r="K241" s="114">
        <f t="shared" si="25"/>
        <v>11852898.672999999</v>
      </c>
      <c r="L241" s="113">
        <f t="shared" si="26"/>
        <v>54.051799999999993</v>
      </c>
      <c r="M241" s="78"/>
      <c r="N241" s="78"/>
      <c r="O241" s="78"/>
      <c r="P241" s="78"/>
      <c r="Q241" s="78"/>
      <c r="R241" s="111"/>
      <c r="S241" s="111"/>
      <c r="T241" s="111"/>
      <c r="U241" s="111"/>
      <c r="V241" s="111"/>
      <c r="W241" s="111"/>
      <c r="X241" s="111"/>
      <c r="Y241" s="111"/>
      <c r="Z241" s="111"/>
    </row>
    <row r="242" spans="1:26" s="6" customFormat="1" ht="18" customHeight="1">
      <c r="A242" s="293"/>
      <c r="B242" s="13">
        <v>50000</v>
      </c>
      <c r="C242" s="12" t="s">
        <v>84</v>
      </c>
      <c r="D242" s="14">
        <v>250000</v>
      </c>
      <c r="E242" s="114">
        <v>8811</v>
      </c>
      <c r="F242" s="113">
        <v>0.8397</v>
      </c>
      <c r="G242" s="114">
        <f t="shared" si="27"/>
        <v>952846</v>
      </c>
      <c r="H242" s="137">
        <f t="shared" si="24"/>
        <v>99.746199999999988</v>
      </c>
      <c r="I242" s="112">
        <v>3693767.4369999999</v>
      </c>
      <c r="J242" s="115">
        <v>16.3353</v>
      </c>
      <c r="K242" s="114">
        <f t="shared" si="25"/>
        <v>10132793.684999999</v>
      </c>
      <c r="L242" s="113">
        <f t="shared" si="26"/>
        <v>46.669799999999995</v>
      </c>
      <c r="M242" s="78"/>
      <c r="N242" s="78"/>
      <c r="O242" s="78"/>
      <c r="P242" s="78"/>
      <c r="Q242" s="78"/>
      <c r="R242" s="111"/>
      <c r="S242" s="111"/>
      <c r="T242" s="111"/>
      <c r="U242" s="111"/>
      <c r="V242" s="111"/>
      <c r="W242" s="111"/>
      <c r="X242" s="111"/>
      <c r="Y242" s="111"/>
      <c r="Z242" s="111"/>
    </row>
    <row r="243" spans="1:26" s="6" customFormat="1" ht="18" customHeight="1">
      <c r="A243" s="293"/>
      <c r="B243" s="13">
        <v>25000</v>
      </c>
      <c r="C243" s="12" t="s">
        <v>84</v>
      </c>
      <c r="D243" s="14">
        <v>50000</v>
      </c>
      <c r="E243" s="114">
        <v>16981</v>
      </c>
      <c r="F243" s="113">
        <v>1.6022000000000001</v>
      </c>
      <c r="G243" s="114">
        <f t="shared" si="27"/>
        <v>944035</v>
      </c>
      <c r="H243" s="137">
        <f t="shared" si="24"/>
        <v>98.906499999999994</v>
      </c>
      <c r="I243" s="112">
        <v>1525024.8259999999</v>
      </c>
      <c r="J243" s="115">
        <v>6.8765999999999998</v>
      </c>
      <c r="K243" s="114">
        <f t="shared" si="25"/>
        <v>6439026.2479999997</v>
      </c>
      <c r="L243" s="113">
        <f t="shared" si="26"/>
        <v>30.334499999999998</v>
      </c>
      <c r="M243" s="78"/>
      <c r="N243" s="78"/>
      <c r="O243" s="78"/>
      <c r="P243" s="78"/>
      <c r="Q243" s="78"/>
      <c r="R243" s="111"/>
      <c r="S243" s="111"/>
      <c r="T243" s="111"/>
      <c r="U243" s="111"/>
      <c r="V243" s="111"/>
      <c r="W243" s="111"/>
      <c r="X243" s="111"/>
      <c r="Y243" s="111"/>
      <c r="Z243" s="111"/>
    </row>
    <row r="244" spans="1:26" s="6" customFormat="1" ht="18" customHeight="1">
      <c r="A244" s="293"/>
      <c r="B244" s="13">
        <v>12500</v>
      </c>
      <c r="C244" s="12" t="s">
        <v>84</v>
      </c>
      <c r="D244" s="14">
        <v>25000</v>
      </c>
      <c r="E244" s="114">
        <v>36302</v>
      </c>
      <c r="F244" s="113">
        <v>3.5308000000000002</v>
      </c>
      <c r="G244" s="114">
        <f t="shared" si="27"/>
        <v>927054</v>
      </c>
      <c r="H244" s="137">
        <f t="shared" si="24"/>
        <v>97.304299999999998</v>
      </c>
      <c r="I244" s="112">
        <v>1529261.902</v>
      </c>
      <c r="J244" s="115">
        <v>7.1337999999999999</v>
      </c>
      <c r="K244" s="114">
        <f t="shared" si="25"/>
        <v>4914001.4220000003</v>
      </c>
      <c r="L244" s="113">
        <f t="shared" si="26"/>
        <v>23.457899999999999</v>
      </c>
      <c r="M244" s="78"/>
      <c r="N244" s="78"/>
      <c r="O244" s="78"/>
      <c r="P244" s="78"/>
      <c r="Q244" s="78"/>
      <c r="R244" s="111"/>
      <c r="S244" s="111"/>
      <c r="T244" s="111"/>
      <c r="U244" s="111"/>
      <c r="V244" s="111"/>
      <c r="W244" s="111"/>
      <c r="X244" s="111"/>
      <c r="Y244" s="111"/>
      <c r="Z244" s="111"/>
    </row>
    <row r="245" spans="1:26" s="6" customFormat="1" ht="18" customHeight="1">
      <c r="A245" s="293"/>
      <c r="B245" s="13">
        <v>5000</v>
      </c>
      <c r="C245" s="12" t="s">
        <v>84</v>
      </c>
      <c r="D245" s="14">
        <v>12500</v>
      </c>
      <c r="E245" s="114">
        <v>86285</v>
      </c>
      <c r="F245" s="113">
        <v>8.5896000000000008</v>
      </c>
      <c r="G245" s="114">
        <f t="shared" si="27"/>
        <v>890752</v>
      </c>
      <c r="H245" s="137">
        <f t="shared" si="24"/>
        <v>93.773499999999999</v>
      </c>
      <c r="I245" s="112">
        <v>1630676.932</v>
      </c>
      <c r="J245" s="115">
        <v>7.7565999999999997</v>
      </c>
      <c r="K245" s="114">
        <f t="shared" si="25"/>
        <v>3384739.52</v>
      </c>
      <c r="L245" s="113">
        <f t="shared" si="26"/>
        <v>16.324099999999998</v>
      </c>
      <c r="M245" s="78"/>
      <c r="N245" s="78"/>
      <c r="O245" s="78"/>
      <c r="P245" s="78"/>
      <c r="Q245" s="78"/>
      <c r="R245" s="111"/>
      <c r="S245" s="111"/>
      <c r="T245" s="111"/>
      <c r="U245" s="111"/>
      <c r="V245" s="111"/>
      <c r="W245" s="111"/>
      <c r="X245" s="111"/>
      <c r="Y245" s="111"/>
      <c r="Z245" s="111"/>
    </row>
    <row r="246" spans="1:26" s="6" customFormat="1" ht="18" customHeight="1">
      <c r="A246" s="293"/>
      <c r="B246" s="13">
        <v>2500</v>
      </c>
      <c r="C246" s="12" t="s">
        <v>84</v>
      </c>
      <c r="D246" s="14">
        <v>5000</v>
      </c>
      <c r="E246" s="114">
        <v>117685</v>
      </c>
      <c r="F246" s="113">
        <v>11.997199999999999</v>
      </c>
      <c r="G246" s="114">
        <f t="shared" si="27"/>
        <v>804467</v>
      </c>
      <c r="H246" s="137">
        <f t="shared" si="24"/>
        <v>85.183899999999994</v>
      </c>
      <c r="I246" s="112">
        <v>825312.00699999998</v>
      </c>
      <c r="J246" s="115">
        <v>3.9794999999999998</v>
      </c>
      <c r="K246" s="114">
        <f t="shared" si="25"/>
        <v>1754062.588</v>
      </c>
      <c r="L246" s="113">
        <f t="shared" si="26"/>
        <v>8.567499999999999</v>
      </c>
      <c r="M246" s="78"/>
      <c r="N246" s="78"/>
      <c r="O246" s="78"/>
      <c r="P246" s="78"/>
      <c r="Q246" s="78"/>
      <c r="R246" s="111"/>
      <c r="S246" s="111"/>
      <c r="T246" s="111"/>
      <c r="U246" s="111"/>
      <c r="V246" s="111"/>
      <c r="W246" s="111"/>
      <c r="X246" s="111"/>
      <c r="Y246" s="111"/>
      <c r="Z246" s="111"/>
    </row>
    <row r="247" spans="1:26" s="6" customFormat="1" ht="18" customHeight="1">
      <c r="A247" s="293"/>
      <c r="B247" s="13">
        <v>1250</v>
      </c>
      <c r="C247" s="12" t="s">
        <v>84</v>
      </c>
      <c r="D247" s="14">
        <v>2500</v>
      </c>
      <c r="E247" s="114">
        <v>152354</v>
      </c>
      <c r="F247" s="113">
        <v>15.7401</v>
      </c>
      <c r="G247" s="114">
        <f t="shared" si="27"/>
        <v>686782</v>
      </c>
      <c r="H247" s="137">
        <f t="shared" si="24"/>
        <v>73.186700000000002</v>
      </c>
      <c r="I247" s="112">
        <v>514672.62900000002</v>
      </c>
      <c r="J247" s="115">
        <v>2.5139</v>
      </c>
      <c r="K247" s="114">
        <f t="shared" si="25"/>
        <v>928750.58100000001</v>
      </c>
      <c r="L247" s="113">
        <f t="shared" si="26"/>
        <v>4.5880000000000001</v>
      </c>
      <c r="M247" s="78"/>
      <c r="N247" s="78"/>
      <c r="O247" s="78"/>
      <c r="P247" s="78"/>
      <c r="Q247" s="78"/>
      <c r="R247" s="111"/>
      <c r="S247" s="111"/>
      <c r="T247" s="111"/>
      <c r="U247" s="111"/>
      <c r="V247" s="111"/>
      <c r="W247" s="111"/>
      <c r="X247" s="111"/>
      <c r="Y247" s="111"/>
      <c r="Z247" s="111"/>
    </row>
    <row r="248" spans="1:26" s="6" customFormat="1" ht="18" customHeight="1">
      <c r="A248" s="293"/>
      <c r="B248" s="13">
        <v>500</v>
      </c>
      <c r="C248" s="12" t="s">
        <v>84</v>
      </c>
      <c r="D248" s="14">
        <v>1250</v>
      </c>
      <c r="E248" s="114">
        <v>191376</v>
      </c>
      <c r="F248" s="113">
        <v>20.223099999999999</v>
      </c>
      <c r="G248" s="114">
        <f t="shared" si="27"/>
        <v>534428</v>
      </c>
      <c r="H248" s="137">
        <f t="shared" si="24"/>
        <v>57.446600000000004</v>
      </c>
      <c r="I248" s="112">
        <v>309549.88299999997</v>
      </c>
      <c r="J248" s="115">
        <v>1.5395000000000001</v>
      </c>
      <c r="K248" s="114">
        <f t="shared" si="25"/>
        <v>414077.95199999993</v>
      </c>
      <c r="L248" s="113">
        <f t="shared" si="26"/>
        <v>2.0741000000000001</v>
      </c>
      <c r="M248" s="78"/>
      <c r="N248" s="78"/>
      <c r="O248" s="78"/>
      <c r="P248" s="78"/>
      <c r="Q248" s="78"/>
      <c r="R248" s="111"/>
      <c r="S248" s="111"/>
      <c r="T248" s="111"/>
      <c r="U248" s="111"/>
      <c r="V248" s="111"/>
      <c r="W248" s="111"/>
      <c r="X248" s="111"/>
      <c r="Y248" s="111"/>
      <c r="Z248" s="111"/>
    </row>
    <row r="249" spans="1:26" s="6" customFormat="1" ht="18" customHeight="1">
      <c r="A249" s="293"/>
      <c r="B249" s="13">
        <v>250</v>
      </c>
      <c r="C249" s="12" t="s">
        <v>84</v>
      </c>
      <c r="D249" s="14">
        <v>500</v>
      </c>
      <c r="E249" s="114">
        <v>126167</v>
      </c>
      <c r="F249" s="113">
        <v>13.6708</v>
      </c>
      <c r="G249" s="114">
        <f t="shared" si="27"/>
        <v>343052</v>
      </c>
      <c r="H249" s="137">
        <f t="shared" si="24"/>
        <v>37.223500000000001</v>
      </c>
      <c r="I249" s="112">
        <v>71663.494999999995</v>
      </c>
      <c r="J249" s="115">
        <v>0.3649</v>
      </c>
      <c r="K249" s="114">
        <f t="shared" si="25"/>
        <v>104528.06899999999</v>
      </c>
      <c r="L249" s="113">
        <f t="shared" si="26"/>
        <v>0.53459999999999996</v>
      </c>
      <c r="M249" s="78"/>
      <c r="N249" s="78"/>
      <c r="O249" s="78"/>
      <c r="P249" s="78"/>
      <c r="Q249" s="78"/>
      <c r="R249" s="111"/>
      <c r="S249" s="111"/>
      <c r="T249" s="111"/>
      <c r="U249" s="111"/>
      <c r="V249" s="111"/>
      <c r="W249" s="111"/>
      <c r="X249" s="111"/>
      <c r="Y249" s="111"/>
      <c r="Z249" s="111"/>
    </row>
    <row r="250" spans="1:26" s="6" customFormat="1" ht="18" customHeight="1">
      <c r="A250" s="293"/>
      <c r="B250" s="13">
        <v>125</v>
      </c>
      <c r="C250" s="12" t="s">
        <v>84</v>
      </c>
      <c r="D250" s="14">
        <v>250</v>
      </c>
      <c r="E250" s="114">
        <v>89627</v>
      </c>
      <c r="F250" s="113">
        <v>9.8455999999999992</v>
      </c>
      <c r="G250" s="114">
        <f t="shared" si="27"/>
        <v>216885</v>
      </c>
      <c r="H250" s="137">
        <f t="shared" si="24"/>
        <v>23.552699999999998</v>
      </c>
      <c r="I250" s="112">
        <v>23361.253000000001</v>
      </c>
      <c r="J250" s="115">
        <v>0.1211</v>
      </c>
      <c r="K250" s="114">
        <f t="shared" si="25"/>
        <v>32864.574000000001</v>
      </c>
      <c r="L250" s="113">
        <f t="shared" si="26"/>
        <v>0.16970000000000002</v>
      </c>
      <c r="M250" s="78"/>
      <c r="N250" s="78"/>
      <c r="O250" s="78"/>
      <c r="P250" s="78"/>
      <c r="Q250" s="78"/>
      <c r="R250" s="111"/>
      <c r="S250" s="111"/>
      <c r="T250" s="111"/>
      <c r="U250" s="111"/>
      <c r="V250" s="111"/>
      <c r="W250" s="111"/>
      <c r="X250" s="111"/>
      <c r="Y250" s="111"/>
      <c r="Z250" s="111"/>
    </row>
    <row r="251" spans="1:26" s="6" customFormat="1" ht="18" customHeight="1">
      <c r="A251" s="293"/>
      <c r="B251" s="13">
        <v>50</v>
      </c>
      <c r="C251" s="12" t="s">
        <v>84</v>
      </c>
      <c r="D251" s="14">
        <v>125</v>
      </c>
      <c r="E251" s="114">
        <v>66933</v>
      </c>
      <c r="F251" s="113">
        <v>7.3331999999999997</v>
      </c>
      <c r="G251" s="114">
        <f t="shared" si="27"/>
        <v>127258</v>
      </c>
      <c r="H251" s="137">
        <f t="shared" si="24"/>
        <v>13.707099999999999</v>
      </c>
      <c r="I251" s="112">
        <v>7761.7879999999996</v>
      </c>
      <c r="J251" s="115">
        <v>0.04</v>
      </c>
      <c r="K251" s="114">
        <f t="shared" si="25"/>
        <v>9503.3209999999999</v>
      </c>
      <c r="L251" s="113">
        <f t="shared" si="26"/>
        <v>4.8600000000000004E-2</v>
      </c>
      <c r="M251" s="78"/>
      <c r="N251" s="78"/>
      <c r="O251" s="78"/>
      <c r="P251" s="78"/>
      <c r="Q251" s="78"/>
      <c r="R251" s="111"/>
      <c r="S251" s="111"/>
      <c r="T251" s="111"/>
      <c r="U251" s="111"/>
      <c r="V251" s="111"/>
      <c r="W251" s="111"/>
      <c r="X251" s="111"/>
      <c r="Y251" s="111"/>
      <c r="Z251" s="111"/>
    </row>
    <row r="252" spans="1:26" s="6" customFormat="1" ht="18" customHeight="1">
      <c r="A252" s="293"/>
      <c r="B252" s="13">
        <v>25</v>
      </c>
      <c r="C252" s="12" t="s">
        <v>84</v>
      </c>
      <c r="D252" s="14">
        <v>50</v>
      </c>
      <c r="E252" s="114">
        <v>28341</v>
      </c>
      <c r="F252" s="113">
        <v>3.0768</v>
      </c>
      <c r="G252" s="114">
        <f t="shared" si="27"/>
        <v>60325</v>
      </c>
      <c r="H252" s="137">
        <f t="shared" si="24"/>
        <v>6.373899999999999</v>
      </c>
      <c r="I252" s="112">
        <v>1255.1489999999999</v>
      </c>
      <c r="J252" s="115">
        <v>6.3E-3</v>
      </c>
      <c r="K252" s="114">
        <f t="shared" si="25"/>
        <v>1741.5329999999999</v>
      </c>
      <c r="L252" s="113">
        <f t="shared" si="26"/>
        <v>8.6E-3</v>
      </c>
      <c r="M252" s="78"/>
      <c r="N252" s="78"/>
      <c r="O252" s="78"/>
      <c r="P252" s="78"/>
      <c r="Q252" s="78"/>
      <c r="R252" s="111"/>
      <c r="S252" s="111"/>
      <c r="T252" s="111"/>
      <c r="U252" s="111"/>
      <c r="V252" s="111"/>
      <c r="W252" s="111"/>
      <c r="X252" s="111"/>
      <c r="Y252" s="111"/>
      <c r="Z252" s="111"/>
    </row>
    <row r="253" spans="1:26" s="6" customFormat="1" ht="18" customHeight="1">
      <c r="A253" s="293"/>
      <c r="B253" s="13">
        <v>10</v>
      </c>
      <c r="C253" s="12" t="s">
        <v>84</v>
      </c>
      <c r="D253" s="14">
        <v>25</v>
      </c>
      <c r="E253" s="114">
        <v>19092</v>
      </c>
      <c r="F253" s="113">
        <v>2.0059999999999998</v>
      </c>
      <c r="G253" s="114">
        <f>E253+G254</f>
        <v>31984</v>
      </c>
      <c r="H253" s="137">
        <f>F253+H254</f>
        <v>3.2970999999999995</v>
      </c>
      <c r="I253" s="112">
        <v>398.60899999999998</v>
      </c>
      <c r="J253" s="115">
        <v>1.9E-3</v>
      </c>
      <c r="K253" s="114">
        <f>I253+K254</f>
        <v>486.38400000000001</v>
      </c>
      <c r="L253" s="113">
        <f>J253+L254</f>
        <v>2.3E-3</v>
      </c>
      <c r="M253" s="78"/>
      <c r="N253" s="78"/>
      <c r="O253" s="78"/>
      <c r="P253" s="78"/>
      <c r="Q253" s="78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spans="1:26" s="6" customFormat="1" ht="18" customHeight="1">
      <c r="A254" s="294"/>
      <c r="B254" s="13" t="s">
        <v>85</v>
      </c>
      <c r="C254" s="12" t="s">
        <v>86</v>
      </c>
      <c r="D254" s="14">
        <v>10</v>
      </c>
      <c r="E254" s="114">
        <v>12892</v>
      </c>
      <c r="F254" s="113">
        <v>1.2910999999999999</v>
      </c>
      <c r="G254" s="114">
        <f>E254</f>
        <v>12892</v>
      </c>
      <c r="H254" s="137">
        <f>F254</f>
        <v>1.2910999999999999</v>
      </c>
      <c r="I254" s="112">
        <v>87.775000000000006</v>
      </c>
      <c r="J254" s="115">
        <v>4.0000000000000002E-4</v>
      </c>
      <c r="K254" s="114">
        <f>I254</f>
        <v>87.775000000000006</v>
      </c>
      <c r="L254" s="113">
        <f>J254</f>
        <v>4.0000000000000002E-4</v>
      </c>
      <c r="M254" s="78"/>
      <c r="N254" s="78"/>
      <c r="O254" s="78"/>
      <c r="P254" s="78"/>
      <c r="Q254" s="78"/>
      <c r="R254" s="111"/>
      <c r="S254" s="111"/>
      <c r="T254" s="111"/>
      <c r="U254" s="111"/>
      <c r="V254" s="111"/>
      <c r="W254" s="111"/>
      <c r="X254" s="111"/>
      <c r="Y254" s="111"/>
      <c r="Z254" s="111"/>
    </row>
    <row r="255" spans="1:26" s="6" customFormat="1" ht="18" customHeight="1">
      <c r="A255" s="292">
        <v>2019</v>
      </c>
      <c r="B255" s="256" t="s">
        <v>33</v>
      </c>
      <c r="C255" s="257"/>
      <c r="D255" s="258"/>
      <c r="E255" s="183">
        <f>SUM(E256:E273)</f>
        <v>995581</v>
      </c>
      <c r="F255" s="184">
        <v>100</v>
      </c>
      <c r="G255" s="183">
        <f>G256</f>
        <v>995581</v>
      </c>
      <c r="H255" s="185">
        <f>H256</f>
        <v>99.999999999999986</v>
      </c>
      <c r="I255" s="183">
        <f>SUM(I256:I273)</f>
        <v>23939183.748999998</v>
      </c>
      <c r="J255" s="186">
        <f>(I255/$I$255)*100</f>
        <v>100</v>
      </c>
      <c r="K255" s="183">
        <f>K256</f>
        <v>23939183.748999998</v>
      </c>
      <c r="L255" s="185">
        <f>J255</f>
        <v>100</v>
      </c>
      <c r="M255" s="78"/>
      <c r="N255" s="78"/>
      <c r="O255" s="78"/>
      <c r="P255" s="78"/>
      <c r="Q255" s="78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s="6" customFormat="1" ht="18" customHeight="1">
      <c r="A256" s="293"/>
      <c r="B256" s="13" t="s">
        <v>82</v>
      </c>
      <c r="C256" s="12" t="s">
        <v>83</v>
      </c>
      <c r="D256" s="14">
        <v>5000000</v>
      </c>
      <c r="E256" s="114">
        <v>77</v>
      </c>
      <c r="F256" s="113">
        <f>(E256/$E$255)*100</f>
        <v>7.7341773296195895E-3</v>
      </c>
      <c r="G256" s="114">
        <f>E256+G257</f>
        <v>995581</v>
      </c>
      <c r="H256" s="137">
        <f t="shared" ref="H256:H271" si="28">F256+H257</f>
        <v>99.999999999999986</v>
      </c>
      <c r="I256" s="112">
        <v>5422606.3080000002</v>
      </c>
      <c r="J256" s="115">
        <f>(I256/$I$255)*100</f>
        <v>22.651592321841452</v>
      </c>
      <c r="K256" s="114">
        <f t="shared" ref="K256:K271" si="29">I256+K257</f>
        <v>23939183.748999998</v>
      </c>
      <c r="L256" s="113">
        <f t="shared" ref="L256:L271" si="30">J256+L257</f>
        <v>100</v>
      </c>
      <c r="M256" s="78"/>
      <c r="N256" s="78"/>
      <c r="O256" s="78"/>
      <c r="P256" s="78"/>
      <c r="Q256" s="78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spans="1:13" ht="18" customHeight="1">
      <c r="A257" s="293"/>
      <c r="B257" s="13">
        <v>2500000</v>
      </c>
      <c r="C257" s="12" t="s">
        <v>84</v>
      </c>
      <c r="D257" s="14">
        <v>5000000</v>
      </c>
      <c r="E257" s="114">
        <v>130</v>
      </c>
      <c r="F257" s="113">
        <f t="shared" ref="F257:F273" si="31">(E257/$E$255)*100</f>
        <v>1.3057701985072034E-2</v>
      </c>
      <c r="G257" s="114">
        <f t="shared" ref="G257:G271" si="32">E257+G258</f>
        <v>995504</v>
      </c>
      <c r="H257" s="137">
        <f t="shared" si="28"/>
        <v>99.992265822670362</v>
      </c>
      <c r="I257" s="112">
        <v>1534780.6270000001</v>
      </c>
      <c r="J257" s="115">
        <f t="shared" ref="J257:J273" si="33">(I257/$I$255)*100</f>
        <v>6.4111652389322247</v>
      </c>
      <c r="K257" s="114">
        <f t="shared" si="29"/>
        <v>18516577.441</v>
      </c>
      <c r="L257" s="113">
        <f t="shared" si="30"/>
        <v>77.348407678158551</v>
      </c>
      <c r="M257" s="6"/>
    </row>
    <row r="258" spans="1:13" ht="18" customHeight="1">
      <c r="A258" s="293"/>
      <c r="B258" s="13">
        <v>1250000</v>
      </c>
      <c r="C258" s="12" t="s">
        <v>84</v>
      </c>
      <c r="D258" s="14">
        <v>2500000</v>
      </c>
      <c r="E258" s="114">
        <v>291</v>
      </c>
      <c r="F258" s="113">
        <f t="shared" si="31"/>
        <v>2.922916367427663E-2</v>
      </c>
      <c r="G258" s="114">
        <f t="shared" si="32"/>
        <v>995374</v>
      </c>
      <c r="H258" s="137">
        <f t="shared" si="28"/>
        <v>99.979208120685286</v>
      </c>
      <c r="I258" s="112">
        <v>1835862.8729999999</v>
      </c>
      <c r="J258" s="115">
        <f t="shared" si="33"/>
        <v>7.6688616130309324</v>
      </c>
      <c r="K258" s="114">
        <f t="shared" si="29"/>
        <v>16981796.813999999</v>
      </c>
      <c r="L258" s="113">
        <f t="shared" si="30"/>
        <v>70.937242439226324</v>
      </c>
    </row>
    <row r="259" spans="1:13" ht="18" customHeight="1">
      <c r="A259" s="293"/>
      <c r="B259" s="13">
        <v>500000</v>
      </c>
      <c r="C259" s="12" t="s">
        <v>84</v>
      </c>
      <c r="D259" s="14">
        <v>1250000</v>
      </c>
      <c r="E259" s="114">
        <v>855</v>
      </c>
      <c r="F259" s="113">
        <f t="shared" si="31"/>
        <v>8.5879501517204526E-2</v>
      </c>
      <c r="G259" s="114">
        <f t="shared" si="32"/>
        <v>995083</v>
      </c>
      <c r="H259" s="137">
        <f t="shared" si="28"/>
        <v>99.949978957011012</v>
      </c>
      <c r="I259" s="112">
        <v>2459001.679</v>
      </c>
      <c r="J259" s="115">
        <f t="shared" si="33"/>
        <v>10.271869353535159</v>
      </c>
      <c r="K259" s="114">
        <f t="shared" si="29"/>
        <v>15145933.941</v>
      </c>
      <c r="L259" s="113">
        <f t="shared" si="30"/>
        <v>63.268380826195397</v>
      </c>
    </row>
    <row r="260" spans="1:13" ht="18" customHeight="1">
      <c r="A260" s="293"/>
      <c r="B260" s="13">
        <v>250000</v>
      </c>
      <c r="C260" s="12" t="s">
        <v>84</v>
      </c>
      <c r="D260" s="14">
        <v>500000</v>
      </c>
      <c r="E260" s="114">
        <v>1571</v>
      </c>
      <c r="F260" s="113">
        <f t="shared" si="31"/>
        <v>0.15779730629652433</v>
      </c>
      <c r="G260" s="114">
        <f t="shared" si="32"/>
        <v>994228</v>
      </c>
      <c r="H260" s="137">
        <f t="shared" si="28"/>
        <v>99.864099455493815</v>
      </c>
      <c r="I260" s="112">
        <v>1872224.4669999999</v>
      </c>
      <c r="J260" s="115">
        <f t="shared" si="33"/>
        <v>7.8207531494393896</v>
      </c>
      <c r="K260" s="114">
        <f t="shared" si="29"/>
        <v>12686932.262</v>
      </c>
      <c r="L260" s="113">
        <f t="shared" si="30"/>
        <v>52.996511472660238</v>
      </c>
    </row>
    <row r="261" spans="1:13" ht="18" customHeight="1">
      <c r="A261" s="293"/>
      <c r="B261" s="13">
        <v>50000</v>
      </c>
      <c r="C261" s="12" t="s">
        <v>84</v>
      </c>
      <c r="D261" s="14">
        <v>250000</v>
      </c>
      <c r="E261" s="114">
        <v>9385</v>
      </c>
      <c r="F261" s="113">
        <f t="shared" si="31"/>
        <v>0.94266563946077719</v>
      </c>
      <c r="G261" s="114">
        <f t="shared" si="32"/>
        <v>992657</v>
      </c>
      <c r="H261" s="137">
        <f t="shared" si="28"/>
        <v>99.706302149197285</v>
      </c>
      <c r="I261" s="112">
        <v>3972942.64</v>
      </c>
      <c r="J261" s="115">
        <f t="shared" si="33"/>
        <v>16.595982058769902</v>
      </c>
      <c r="K261" s="114">
        <f t="shared" si="29"/>
        <v>10814707.795</v>
      </c>
      <c r="L261" s="113">
        <f t="shared" si="30"/>
        <v>45.175758323220848</v>
      </c>
    </row>
    <row r="262" spans="1:13" ht="18" customHeight="1">
      <c r="A262" s="293"/>
      <c r="B262" s="13">
        <v>25000</v>
      </c>
      <c r="C262" s="12" t="s">
        <v>84</v>
      </c>
      <c r="D262" s="14">
        <v>50000</v>
      </c>
      <c r="E262" s="114">
        <v>17835</v>
      </c>
      <c r="F262" s="113">
        <f t="shared" si="31"/>
        <v>1.7914162684904593</v>
      </c>
      <c r="G262" s="114">
        <f t="shared" si="32"/>
        <v>983272</v>
      </c>
      <c r="H262" s="137">
        <f t="shared" si="28"/>
        <v>98.763636509736514</v>
      </c>
      <c r="I262" s="112">
        <v>1628176.5419999999</v>
      </c>
      <c r="J262" s="115">
        <f t="shared" si="33"/>
        <v>6.8013034991972656</v>
      </c>
      <c r="K262" s="114">
        <f t="shared" si="29"/>
        <v>6841765.1549999993</v>
      </c>
      <c r="L262" s="113">
        <f t="shared" si="30"/>
        <v>28.579776264450949</v>
      </c>
    </row>
    <row r="263" spans="1:13" ht="18" customHeight="1">
      <c r="A263" s="293"/>
      <c r="B263" s="13">
        <v>12500</v>
      </c>
      <c r="C263" s="12" t="s">
        <v>84</v>
      </c>
      <c r="D263" s="14">
        <v>25000</v>
      </c>
      <c r="E263" s="114">
        <v>38186</v>
      </c>
      <c r="F263" s="113">
        <f t="shared" si="31"/>
        <v>3.8355492923227743</v>
      </c>
      <c r="G263" s="114">
        <f t="shared" si="32"/>
        <v>965437</v>
      </c>
      <c r="H263" s="137">
        <f t="shared" si="28"/>
        <v>96.972220241246049</v>
      </c>
      <c r="I263" s="112">
        <v>1626847.602</v>
      </c>
      <c r="J263" s="115">
        <f t="shared" si="33"/>
        <v>6.7957521821016869</v>
      </c>
      <c r="K263" s="114">
        <f t="shared" si="29"/>
        <v>5213588.6129999999</v>
      </c>
      <c r="L263" s="113">
        <f t="shared" si="30"/>
        <v>21.778472765253682</v>
      </c>
    </row>
    <row r="264" spans="1:13" ht="18" customHeight="1">
      <c r="A264" s="293"/>
      <c r="B264" s="13">
        <v>5000</v>
      </c>
      <c r="C264" s="12" t="s">
        <v>84</v>
      </c>
      <c r="D264" s="14">
        <v>12500</v>
      </c>
      <c r="E264" s="114">
        <v>91000</v>
      </c>
      <c r="F264" s="113">
        <f t="shared" si="31"/>
        <v>9.1403913895504232</v>
      </c>
      <c r="G264" s="114">
        <f t="shared" si="32"/>
        <v>927251</v>
      </c>
      <c r="H264" s="137">
        <f t="shared" si="28"/>
        <v>93.136670948923268</v>
      </c>
      <c r="I264" s="112">
        <v>1746163.9550000001</v>
      </c>
      <c r="J264" s="115">
        <f t="shared" si="33"/>
        <v>7.2941666403848959</v>
      </c>
      <c r="K264" s="114">
        <f t="shared" si="29"/>
        <v>3586741.0109999999</v>
      </c>
      <c r="L264" s="113">
        <f t="shared" si="30"/>
        <v>14.982720583151995</v>
      </c>
    </row>
    <row r="265" spans="1:13" ht="18" customHeight="1">
      <c r="A265" s="293"/>
      <c r="B265" s="13">
        <v>2500</v>
      </c>
      <c r="C265" s="12" t="s">
        <v>84</v>
      </c>
      <c r="D265" s="14">
        <v>5000</v>
      </c>
      <c r="E265" s="114">
        <v>123202</v>
      </c>
      <c r="F265" s="113">
        <f t="shared" si="31"/>
        <v>12.37488461511419</v>
      </c>
      <c r="G265" s="114">
        <f t="shared" si="32"/>
        <v>836251</v>
      </c>
      <c r="H265" s="137">
        <f t="shared" si="28"/>
        <v>83.996279559372852</v>
      </c>
      <c r="I265" s="112">
        <v>870738.68200000003</v>
      </c>
      <c r="J265" s="115">
        <f t="shared" si="33"/>
        <v>3.6372947846911154</v>
      </c>
      <c r="K265" s="114">
        <f t="shared" si="29"/>
        <v>1840577.0559999999</v>
      </c>
      <c r="L265" s="113">
        <f t="shared" si="30"/>
        <v>7.6885539427670988</v>
      </c>
    </row>
    <row r="266" spans="1:13" ht="18" customHeight="1">
      <c r="A266" s="293"/>
      <c r="B266" s="13">
        <v>1250</v>
      </c>
      <c r="C266" s="12" t="s">
        <v>84</v>
      </c>
      <c r="D266" s="14">
        <v>2500</v>
      </c>
      <c r="E266" s="114">
        <v>159164</v>
      </c>
      <c r="F266" s="113">
        <f t="shared" si="31"/>
        <v>15.987046759630807</v>
      </c>
      <c r="G266" s="114">
        <f t="shared" si="32"/>
        <v>713049</v>
      </c>
      <c r="H266" s="137">
        <f t="shared" si="28"/>
        <v>71.621394944258668</v>
      </c>
      <c r="I266" s="112">
        <v>540017.45799999998</v>
      </c>
      <c r="J266" s="115">
        <f t="shared" si="33"/>
        <v>2.2557889344182751</v>
      </c>
      <c r="K266" s="114">
        <f t="shared" si="29"/>
        <v>969838.37399999995</v>
      </c>
      <c r="L266" s="113">
        <f t="shared" si="30"/>
        <v>4.0512591580759834</v>
      </c>
    </row>
    <row r="267" spans="1:13" ht="18" customHeight="1">
      <c r="A267" s="293"/>
      <c r="B267" s="13">
        <v>500</v>
      </c>
      <c r="C267" s="12" t="s">
        <v>84</v>
      </c>
      <c r="D267" s="14">
        <v>1250</v>
      </c>
      <c r="E267" s="114">
        <v>198383</v>
      </c>
      <c r="F267" s="113">
        <f t="shared" si="31"/>
        <v>19.926354560804192</v>
      </c>
      <c r="G267" s="114">
        <f t="shared" si="32"/>
        <v>553885</v>
      </c>
      <c r="H267" s="137">
        <f t="shared" si="28"/>
        <v>55.634348184627868</v>
      </c>
      <c r="I267" s="112">
        <v>321518.08799999999</v>
      </c>
      <c r="J267" s="115">
        <f t="shared" si="33"/>
        <v>1.3430620332384167</v>
      </c>
      <c r="K267" s="114">
        <f t="shared" si="29"/>
        <v>429820.91599999997</v>
      </c>
      <c r="L267" s="113">
        <f t="shared" si="30"/>
        <v>1.7954702236577083</v>
      </c>
    </row>
    <row r="268" spans="1:13" ht="18" customHeight="1">
      <c r="A268" s="293"/>
      <c r="B268" s="13">
        <v>250</v>
      </c>
      <c r="C268" s="12" t="s">
        <v>84</v>
      </c>
      <c r="D268" s="14">
        <v>500</v>
      </c>
      <c r="E268" s="114">
        <v>131064</v>
      </c>
      <c r="F268" s="113">
        <f t="shared" si="31"/>
        <v>13.164574253626776</v>
      </c>
      <c r="G268" s="114">
        <f t="shared" si="32"/>
        <v>355502</v>
      </c>
      <c r="H268" s="137">
        <f t="shared" si="28"/>
        <v>35.707993623823675</v>
      </c>
      <c r="I268" s="112">
        <v>74442.671000000002</v>
      </c>
      <c r="J268" s="115">
        <f t="shared" si="33"/>
        <v>0.31096578638822497</v>
      </c>
      <c r="K268" s="114">
        <f t="shared" si="29"/>
        <v>108302.82800000001</v>
      </c>
      <c r="L268" s="113">
        <f t="shared" si="30"/>
        <v>0.45240819041929153</v>
      </c>
    </row>
    <row r="269" spans="1:13" ht="18" customHeight="1">
      <c r="A269" s="293"/>
      <c r="B269" s="13">
        <v>125</v>
      </c>
      <c r="C269" s="12" t="s">
        <v>84</v>
      </c>
      <c r="D269" s="14">
        <v>250</v>
      </c>
      <c r="E269" s="114">
        <v>92620</v>
      </c>
      <c r="F269" s="113">
        <f t="shared" si="31"/>
        <v>9.3031104450567064</v>
      </c>
      <c r="G269" s="114">
        <f t="shared" si="32"/>
        <v>224438</v>
      </c>
      <c r="H269" s="137">
        <f t="shared" si="28"/>
        <v>22.543419370196901</v>
      </c>
      <c r="I269" s="112">
        <v>24097.526000000002</v>
      </c>
      <c r="J269" s="115">
        <f t="shared" si="33"/>
        <v>0.10066143546354883</v>
      </c>
      <c r="K269" s="114">
        <f t="shared" si="29"/>
        <v>33860.157000000007</v>
      </c>
      <c r="L269" s="113">
        <f t="shared" si="30"/>
        <v>0.14144240403106656</v>
      </c>
    </row>
    <row r="270" spans="1:13" ht="18" customHeight="1">
      <c r="A270" s="293"/>
      <c r="B270" s="13">
        <v>50</v>
      </c>
      <c r="C270" s="12" t="s">
        <v>84</v>
      </c>
      <c r="D270" s="14">
        <v>125</v>
      </c>
      <c r="E270" s="114">
        <v>68805</v>
      </c>
      <c r="F270" s="113">
        <f t="shared" si="31"/>
        <v>6.9110398852529329</v>
      </c>
      <c r="G270" s="114">
        <f t="shared" si="32"/>
        <v>131818</v>
      </c>
      <c r="H270" s="137">
        <f t="shared" si="28"/>
        <v>13.240308925140194</v>
      </c>
      <c r="I270" s="112">
        <v>7932.1670000000004</v>
      </c>
      <c r="J270" s="115">
        <f t="shared" si="33"/>
        <v>3.3134659406803491E-2</v>
      </c>
      <c r="K270" s="114">
        <f t="shared" si="29"/>
        <v>9762.6310000000012</v>
      </c>
      <c r="L270" s="113">
        <f t="shared" si="30"/>
        <v>4.0780968567517721E-2</v>
      </c>
    </row>
    <row r="271" spans="1:13" ht="18" customHeight="1">
      <c r="A271" s="293"/>
      <c r="B271" s="13">
        <v>25</v>
      </c>
      <c r="C271" s="12" t="s">
        <v>84</v>
      </c>
      <c r="D271" s="14">
        <v>50</v>
      </c>
      <c r="E271" s="114">
        <v>29577</v>
      </c>
      <c r="F271" s="113">
        <f t="shared" si="31"/>
        <v>2.9708280893267349</v>
      </c>
      <c r="G271" s="114">
        <f t="shared" si="32"/>
        <v>63013</v>
      </c>
      <c r="H271" s="137">
        <f t="shared" si="28"/>
        <v>6.3292690398872615</v>
      </c>
      <c r="I271" s="112">
        <v>1310.9079999999999</v>
      </c>
      <c r="J271" s="115">
        <f t="shared" si="33"/>
        <v>5.4759928899194817E-3</v>
      </c>
      <c r="K271" s="114">
        <f t="shared" si="29"/>
        <v>1830.4639999999999</v>
      </c>
      <c r="L271" s="113">
        <f t="shared" si="30"/>
        <v>7.6463091607142332E-3</v>
      </c>
    </row>
    <row r="272" spans="1:13" ht="18" customHeight="1">
      <c r="A272" s="293"/>
      <c r="B272" s="13">
        <v>10</v>
      </c>
      <c r="C272" s="12" t="s">
        <v>84</v>
      </c>
      <c r="D272" s="14">
        <v>25</v>
      </c>
      <c r="E272" s="114">
        <v>19848</v>
      </c>
      <c r="F272" s="113">
        <f t="shared" si="31"/>
        <v>1.9936097615362285</v>
      </c>
      <c r="G272" s="114">
        <f>E272+G273</f>
        <v>33436</v>
      </c>
      <c r="H272" s="137">
        <f>F272+H273</f>
        <v>3.358440950560527</v>
      </c>
      <c r="I272" s="112">
        <v>421.98</v>
      </c>
      <c r="J272" s="115">
        <f t="shared" si="33"/>
        <v>1.7627167426609823E-3</v>
      </c>
      <c r="K272" s="114">
        <f>I272+K273</f>
        <v>519.55600000000004</v>
      </c>
      <c r="L272" s="113">
        <f>J272+L273</f>
        <v>2.1703162707947515E-3</v>
      </c>
    </row>
    <row r="273" spans="1:12" ht="18" customHeight="1">
      <c r="A273" s="294"/>
      <c r="B273" s="13" t="s">
        <v>85</v>
      </c>
      <c r="C273" s="12" t="s">
        <v>86</v>
      </c>
      <c r="D273" s="14">
        <v>10</v>
      </c>
      <c r="E273" s="114">
        <v>13588</v>
      </c>
      <c r="F273" s="113">
        <f t="shared" si="31"/>
        <v>1.3648311890242983</v>
      </c>
      <c r="G273" s="114">
        <f>E273</f>
        <v>13588</v>
      </c>
      <c r="H273" s="137">
        <f>F273</f>
        <v>1.3648311890242983</v>
      </c>
      <c r="I273" s="112">
        <v>97.575999999999993</v>
      </c>
      <c r="J273" s="115">
        <f t="shared" si="33"/>
        <v>4.0759952813376938E-4</v>
      </c>
      <c r="K273" s="114">
        <f>I273</f>
        <v>97.575999999999993</v>
      </c>
      <c r="L273" s="113">
        <f>J273</f>
        <v>4.0759952813376938E-4</v>
      </c>
    </row>
    <row r="274" spans="1:12" s="252" customFormat="1" ht="18" customHeight="1">
      <c r="A274" s="292">
        <v>2020</v>
      </c>
      <c r="B274" s="256" t="s">
        <v>33</v>
      </c>
      <c r="C274" s="257"/>
      <c r="D274" s="258"/>
      <c r="E274" s="114">
        <f>SUM(E275:E292)</f>
        <v>979877</v>
      </c>
      <c r="F274" s="114">
        <f>(E274/$E$274)*100</f>
        <v>100</v>
      </c>
      <c r="G274" s="114">
        <f>E274</f>
        <v>979877</v>
      </c>
      <c r="H274" s="114">
        <f>F274</f>
        <v>100</v>
      </c>
      <c r="I274" s="114">
        <v>21744561.006999999</v>
      </c>
      <c r="J274" s="114">
        <f t="shared" ref="J274:J291" si="34">(I274/$I$274)*100</f>
        <v>100</v>
      </c>
      <c r="K274" s="114">
        <f>I274</f>
        <v>21744561.006999999</v>
      </c>
      <c r="L274" s="114">
        <f>J274</f>
        <v>100</v>
      </c>
    </row>
    <row r="275" spans="1:12" s="252" customFormat="1" ht="18" customHeight="1">
      <c r="A275" s="293"/>
      <c r="B275" s="13" t="s">
        <v>82</v>
      </c>
      <c r="C275" s="12" t="s">
        <v>83</v>
      </c>
      <c r="D275" s="14">
        <v>5000000</v>
      </c>
      <c r="E275" s="114">
        <v>69</v>
      </c>
      <c r="F275" s="114">
        <f t="shared" ref="F275:F292" si="35">(E275/$E$274)*100</f>
        <v>7.0417001317512303E-3</v>
      </c>
      <c r="G275" s="114">
        <f t="shared" ref="G275:G290" si="36">G276+E275</f>
        <v>979877</v>
      </c>
      <c r="H275" s="114">
        <f t="shared" ref="H275:H290" si="37">H276+F275</f>
        <v>100</v>
      </c>
      <c r="I275" s="114">
        <v>4405404.3310000002</v>
      </c>
      <c r="J275" s="114">
        <f t="shared" si="34"/>
        <v>20.259798896753146</v>
      </c>
      <c r="K275" s="114">
        <f t="shared" ref="K275:K290" si="38">K276+I275</f>
        <v>21744561.006999999</v>
      </c>
      <c r="L275" s="114">
        <f t="shared" ref="L275:L290" si="39">L276+J275</f>
        <v>100</v>
      </c>
    </row>
    <row r="276" spans="1:12" s="252" customFormat="1" ht="18" customHeight="1">
      <c r="A276" s="293"/>
      <c r="B276" s="13">
        <v>2500000</v>
      </c>
      <c r="C276" s="12" t="s">
        <v>84</v>
      </c>
      <c r="D276" s="14">
        <v>5000000</v>
      </c>
      <c r="E276" s="114">
        <v>134</v>
      </c>
      <c r="F276" s="114">
        <f t="shared" si="35"/>
        <v>1.3675185763111086E-2</v>
      </c>
      <c r="G276" s="114">
        <f t="shared" si="36"/>
        <v>979808</v>
      </c>
      <c r="H276" s="114">
        <f t="shared" si="37"/>
        <v>99.992958299868249</v>
      </c>
      <c r="I276" s="114">
        <v>1368684.0449999999</v>
      </c>
      <c r="J276" s="114">
        <f t="shared" si="34"/>
        <v>6.2943742325236824</v>
      </c>
      <c r="K276" s="114">
        <f t="shared" si="38"/>
        <v>17339156.675999999</v>
      </c>
      <c r="L276" s="114">
        <f t="shared" si="39"/>
        <v>79.740201103246861</v>
      </c>
    </row>
    <row r="277" spans="1:12" s="252" customFormat="1" ht="18" customHeight="1">
      <c r="A277" s="293"/>
      <c r="B277" s="13">
        <v>1250000</v>
      </c>
      <c r="C277" s="12" t="s">
        <v>84</v>
      </c>
      <c r="D277" s="14">
        <v>2500000</v>
      </c>
      <c r="E277" s="114">
        <v>298</v>
      </c>
      <c r="F277" s="114">
        <f t="shared" si="35"/>
        <v>3.0411980279157487E-2</v>
      </c>
      <c r="G277" s="114">
        <f t="shared" si="36"/>
        <v>979674</v>
      </c>
      <c r="H277" s="114">
        <f t="shared" si="37"/>
        <v>99.979283114105144</v>
      </c>
      <c r="I277" s="114">
        <v>1708150.3570000001</v>
      </c>
      <c r="J277" s="114">
        <f t="shared" si="34"/>
        <v>7.8555292813228705</v>
      </c>
      <c r="K277" s="114">
        <f t="shared" si="38"/>
        <v>15970472.631000001</v>
      </c>
      <c r="L277" s="114">
        <f t="shared" si="39"/>
        <v>73.445826870723181</v>
      </c>
    </row>
    <row r="278" spans="1:12" s="252" customFormat="1" ht="18" customHeight="1">
      <c r="A278" s="293"/>
      <c r="B278" s="13">
        <v>500000</v>
      </c>
      <c r="C278" s="12" t="s">
        <v>84</v>
      </c>
      <c r="D278" s="14">
        <v>1250000</v>
      </c>
      <c r="E278" s="114">
        <v>890</v>
      </c>
      <c r="F278" s="114">
        <f t="shared" si="35"/>
        <v>9.0827726337081083E-2</v>
      </c>
      <c r="G278" s="114">
        <f t="shared" si="36"/>
        <v>979376</v>
      </c>
      <c r="H278" s="114">
        <f t="shared" si="37"/>
        <v>99.948871133825989</v>
      </c>
      <c r="I278" s="114">
        <v>2481227.5860000001</v>
      </c>
      <c r="J278" s="114">
        <f t="shared" si="34"/>
        <v>11.410796406518598</v>
      </c>
      <c r="K278" s="114">
        <f t="shared" si="38"/>
        <v>14262322.274</v>
      </c>
      <c r="L278" s="114">
        <f t="shared" si="39"/>
        <v>65.590297589400308</v>
      </c>
    </row>
    <row r="279" spans="1:12" s="252" customFormat="1" ht="18" customHeight="1">
      <c r="A279" s="293"/>
      <c r="B279" s="13">
        <v>250000</v>
      </c>
      <c r="C279" s="12" t="s">
        <v>84</v>
      </c>
      <c r="D279" s="14">
        <v>500000</v>
      </c>
      <c r="E279" s="114">
        <v>1657</v>
      </c>
      <c r="F279" s="114">
        <f t="shared" si="35"/>
        <v>0.16910285678712736</v>
      </c>
      <c r="G279" s="114">
        <f t="shared" si="36"/>
        <v>978486</v>
      </c>
      <c r="H279" s="114">
        <f t="shared" si="37"/>
        <v>99.858043407488907</v>
      </c>
      <c r="I279" s="114">
        <v>1764709.598</v>
      </c>
      <c r="J279" s="114">
        <f t="shared" si="34"/>
        <v>8.1156368134169536</v>
      </c>
      <c r="K279" s="114">
        <f t="shared" si="38"/>
        <v>11781094.687999999</v>
      </c>
      <c r="L279" s="114">
        <f t="shared" si="39"/>
        <v>54.179501182881715</v>
      </c>
    </row>
    <row r="280" spans="1:12" s="252" customFormat="1" ht="18" customHeight="1">
      <c r="A280" s="293"/>
      <c r="B280" s="13">
        <v>50000</v>
      </c>
      <c r="C280" s="12" t="s">
        <v>84</v>
      </c>
      <c r="D280" s="14">
        <v>250000</v>
      </c>
      <c r="E280" s="114">
        <v>9306</v>
      </c>
      <c r="F280" s="114">
        <f t="shared" si="35"/>
        <v>0.94971103516053534</v>
      </c>
      <c r="G280" s="114">
        <f t="shared" si="36"/>
        <v>976829</v>
      </c>
      <c r="H280" s="114">
        <f t="shared" si="37"/>
        <v>99.688940550701773</v>
      </c>
      <c r="I280" s="114">
        <v>3782631.5529999998</v>
      </c>
      <c r="J280" s="114">
        <f t="shared" si="34"/>
        <v>17.395759573082653</v>
      </c>
      <c r="K280" s="114">
        <f t="shared" si="38"/>
        <v>10016385.09</v>
      </c>
      <c r="L280" s="114">
        <f t="shared" si="39"/>
        <v>46.06386436946476</v>
      </c>
    </row>
    <row r="281" spans="1:12" s="252" customFormat="1" ht="18" customHeight="1">
      <c r="A281" s="293"/>
      <c r="B281" s="13">
        <v>25000</v>
      </c>
      <c r="C281" s="12" t="s">
        <v>84</v>
      </c>
      <c r="D281" s="14">
        <v>50000</v>
      </c>
      <c r="E281" s="114">
        <v>16992</v>
      </c>
      <c r="F281" s="114">
        <f t="shared" si="35"/>
        <v>1.7340951976625638</v>
      </c>
      <c r="G281" s="114">
        <f t="shared" si="36"/>
        <v>967523</v>
      </c>
      <c r="H281" s="114">
        <f t="shared" si="37"/>
        <v>98.73922951554124</v>
      </c>
      <c r="I281" s="114">
        <v>1498326.048</v>
      </c>
      <c r="J281" s="114">
        <f t="shared" si="34"/>
        <v>6.890578510725784</v>
      </c>
      <c r="K281" s="114">
        <f t="shared" si="38"/>
        <v>6233753.5370000005</v>
      </c>
      <c r="L281" s="114">
        <f t="shared" si="39"/>
        <v>28.668104796382107</v>
      </c>
    </row>
    <row r="282" spans="1:12" s="252" customFormat="1" ht="18" customHeight="1">
      <c r="A282" s="293"/>
      <c r="B282" s="13">
        <v>12500</v>
      </c>
      <c r="C282" s="12" t="s">
        <v>84</v>
      </c>
      <c r="D282" s="14">
        <v>25000</v>
      </c>
      <c r="E282" s="114">
        <v>35905</v>
      </c>
      <c r="F282" s="114">
        <f t="shared" si="35"/>
        <v>3.6642354091380858</v>
      </c>
      <c r="G282" s="114">
        <f t="shared" si="36"/>
        <v>950531</v>
      </c>
      <c r="H282" s="114">
        <f t="shared" si="37"/>
        <v>97.005134317878671</v>
      </c>
      <c r="I282" s="114">
        <v>1469789.7390000001</v>
      </c>
      <c r="J282" s="114">
        <f t="shared" si="34"/>
        <v>6.759344272468164</v>
      </c>
      <c r="K282" s="114">
        <f t="shared" si="38"/>
        <v>4735427.4890000001</v>
      </c>
      <c r="L282" s="114">
        <f t="shared" si="39"/>
        <v>21.777526285656322</v>
      </c>
    </row>
    <row r="283" spans="1:12" s="252" customFormat="1" ht="18" customHeight="1">
      <c r="A283" s="293"/>
      <c r="B283" s="13">
        <v>5000</v>
      </c>
      <c r="C283" s="12" t="s">
        <v>84</v>
      </c>
      <c r="D283" s="14">
        <v>12500</v>
      </c>
      <c r="E283" s="114">
        <v>86005</v>
      </c>
      <c r="F283" s="114">
        <f t="shared" si="35"/>
        <v>8.7771220265400665</v>
      </c>
      <c r="G283" s="114">
        <f t="shared" si="36"/>
        <v>914626</v>
      </c>
      <c r="H283" s="114">
        <f t="shared" si="37"/>
        <v>93.340898908740584</v>
      </c>
      <c r="I283" s="114">
        <v>1579138.946</v>
      </c>
      <c r="J283" s="114">
        <f t="shared" si="34"/>
        <v>7.2622250018827437</v>
      </c>
      <c r="K283" s="114">
        <f t="shared" si="38"/>
        <v>3265637.75</v>
      </c>
      <c r="L283" s="114">
        <f t="shared" si="39"/>
        <v>15.018182013188159</v>
      </c>
    </row>
    <row r="284" spans="1:12" s="252" customFormat="1" ht="18" customHeight="1">
      <c r="A284" s="293"/>
      <c r="B284" s="13">
        <v>2500</v>
      </c>
      <c r="C284" s="12" t="s">
        <v>84</v>
      </c>
      <c r="D284" s="14">
        <v>5000</v>
      </c>
      <c r="E284" s="114">
        <v>117368</v>
      </c>
      <c r="F284" s="114">
        <f t="shared" si="35"/>
        <v>11.977829870483744</v>
      </c>
      <c r="G284" s="114">
        <f t="shared" si="36"/>
        <v>828621</v>
      </c>
      <c r="H284" s="114">
        <f t="shared" si="37"/>
        <v>84.563776882200514</v>
      </c>
      <c r="I284" s="114">
        <v>795268.71299999999</v>
      </c>
      <c r="J284" s="114">
        <f t="shared" si="34"/>
        <v>3.657322457528517</v>
      </c>
      <c r="K284" s="114">
        <f t="shared" si="38"/>
        <v>1686498.804</v>
      </c>
      <c r="L284" s="114">
        <f t="shared" si="39"/>
        <v>7.7559570113054157</v>
      </c>
    </row>
    <row r="285" spans="1:12" s="252" customFormat="1" ht="18" customHeight="1">
      <c r="A285" s="293"/>
      <c r="B285" s="13">
        <v>1250</v>
      </c>
      <c r="C285" s="12" t="s">
        <v>84</v>
      </c>
      <c r="D285" s="14">
        <v>2500</v>
      </c>
      <c r="E285" s="114">
        <v>151735</v>
      </c>
      <c r="F285" s="114">
        <f t="shared" si="35"/>
        <v>15.485106804221346</v>
      </c>
      <c r="G285" s="114">
        <f t="shared" si="36"/>
        <v>711253</v>
      </c>
      <c r="H285" s="114">
        <f t="shared" si="37"/>
        <v>72.585947011716769</v>
      </c>
      <c r="I285" s="114">
        <v>491231.67499999999</v>
      </c>
      <c r="J285" s="114">
        <f t="shared" si="34"/>
        <v>2.2591013671964357</v>
      </c>
      <c r="K285" s="114">
        <f t="shared" si="38"/>
        <v>891230.09100000001</v>
      </c>
      <c r="L285" s="114">
        <f t="shared" si="39"/>
        <v>4.0986345537768987</v>
      </c>
    </row>
    <row r="286" spans="1:12" s="252" customFormat="1" ht="18" customHeight="1">
      <c r="A286" s="293"/>
      <c r="B286" s="13">
        <v>500</v>
      </c>
      <c r="C286" s="12" t="s">
        <v>84</v>
      </c>
      <c r="D286" s="14">
        <v>1250</v>
      </c>
      <c r="E286" s="114">
        <v>194326</v>
      </c>
      <c r="F286" s="114">
        <f t="shared" si="35"/>
        <v>19.831672750763616</v>
      </c>
      <c r="G286" s="114">
        <f t="shared" si="36"/>
        <v>559518</v>
      </c>
      <c r="H286" s="114">
        <f t="shared" si="37"/>
        <v>57.10084020749543</v>
      </c>
      <c r="I286" s="114">
        <v>295612.72200000001</v>
      </c>
      <c r="J286" s="114">
        <f t="shared" si="34"/>
        <v>1.3594789147724642</v>
      </c>
      <c r="K286" s="114">
        <f t="shared" si="38"/>
        <v>399998.41600000003</v>
      </c>
      <c r="L286" s="114">
        <f t="shared" si="39"/>
        <v>1.8395331865804634</v>
      </c>
    </row>
    <row r="287" spans="1:12" s="252" customFormat="1" ht="18" customHeight="1">
      <c r="A287" s="293"/>
      <c r="B287" s="13">
        <v>250</v>
      </c>
      <c r="C287" s="12" t="s">
        <v>84</v>
      </c>
      <c r="D287" s="14">
        <v>500</v>
      </c>
      <c r="E287" s="114">
        <v>131108</v>
      </c>
      <c r="F287" s="114">
        <f t="shared" si="35"/>
        <v>13.380046679328119</v>
      </c>
      <c r="G287" s="114">
        <f t="shared" si="36"/>
        <v>365192</v>
      </c>
      <c r="H287" s="114">
        <f t="shared" si="37"/>
        <v>37.269167456731815</v>
      </c>
      <c r="I287" s="114">
        <v>70916.14</v>
      </c>
      <c r="J287" s="114">
        <f t="shared" si="34"/>
        <v>0.32613277397125057</v>
      </c>
      <c r="K287" s="114">
        <f t="shared" si="38"/>
        <v>104385.694</v>
      </c>
      <c r="L287" s="114">
        <f t="shared" si="39"/>
        <v>0.48005427180799926</v>
      </c>
    </row>
    <row r="288" spans="1:12" s="252" customFormat="1" ht="18" customHeight="1">
      <c r="A288" s="293"/>
      <c r="B288" s="13">
        <v>125</v>
      </c>
      <c r="C288" s="12" t="s">
        <v>84</v>
      </c>
      <c r="D288" s="14">
        <v>250</v>
      </c>
      <c r="E288" s="114">
        <v>95000</v>
      </c>
      <c r="F288" s="114">
        <f t="shared" si="35"/>
        <v>9.6950943842951727</v>
      </c>
      <c r="G288" s="114">
        <f t="shared" si="36"/>
        <v>234084</v>
      </c>
      <c r="H288" s="114">
        <f t="shared" si="37"/>
        <v>23.889120777403697</v>
      </c>
      <c r="I288" s="114">
        <v>23605.972000000002</v>
      </c>
      <c r="J288" s="114">
        <f t="shared" si="34"/>
        <v>0.10856035213771746</v>
      </c>
      <c r="K288" s="114">
        <f t="shared" si="38"/>
        <v>33469.554000000004</v>
      </c>
      <c r="L288" s="114">
        <f t="shared" si="39"/>
        <v>0.15392149783674869</v>
      </c>
    </row>
    <row r="289" spans="1:12" s="252" customFormat="1" ht="18" customHeight="1">
      <c r="A289" s="293"/>
      <c r="B289" s="13">
        <v>50</v>
      </c>
      <c r="C289" s="12" t="s">
        <v>84</v>
      </c>
      <c r="D289" s="14">
        <v>125</v>
      </c>
      <c r="E289" s="114">
        <v>72379</v>
      </c>
      <c r="F289" s="114">
        <f t="shared" si="35"/>
        <v>7.3865393309568441</v>
      </c>
      <c r="G289" s="114">
        <f t="shared" si="36"/>
        <v>139084</v>
      </c>
      <c r="H289" s="114">
        <f t="shared" si="37"/>
        <v>14.194026393108523</v>
      </c>
      <c r="I289" s="114">
        <v>8018.1540000000005</v>
      </c>
      <c r="J289" s="114">
        <f t="shared" si="34"/>
        <v>3.6874296967498214E-2</v>
      </c>
      <c r="K289" s="114">
        <f t="shared" si="38"/>
        <v>9863.5820000000003</v>
      </c>
      <c r="L289" s="114">
        <f t="shared" si="39"/>
        <v>4.536114569903122E-2</v>
      </c>
    </row>
    <row r="290" spans="1:12" s="252" customFormat="1" ht="18" customHeight="1">
      <c r="A290" s="293"/>
      <c r="B290" s="13">
        <v>25</v>
      </c>
      <c r="C290" s="12" t="s">
        <v>84</v>
      </c>
      <c r="D290" s="14">
        <v>50</v>
      </c>
      <c r="E290" s="114">
        <v>30985</v>
      </c>
      <c r="F290" s="114">
        <f t="shared" si="35"/>
        <v>3.1621315736566937</v>
      </c>
      <c r="G290" s="114">
        <f t="shared" si="36"/>
        <v>66705</v>
      </c>
      <c r="H290" s="114">
        <f t="shared" si="37"/>
        <v>6.8074870621516785</v>
      </c>
      <c r="I290" s="114">
        <v>1332.69</v>
      </c>
      <c r="J290" s="114">
        <f t="shared" si="34"/>
        <v>6.128842976277981E-3</v>
      </c>
      <c r="K290" s="114">
        <f t="shared" si="38"/>
        <v>1845.4280000000001</v>
      </c>
      <c r="L290" s="114">
        <f t="shared" si="39"/>
        <v>8.486848731533006E-3</v>
      </c>
    </row>
    <row r="291" spans="1:12" s="252" customFormat="1" ht="18" customHeight="1">
      <c r="A291" s="293"/>
      <c r="B291" s="13">
        <v>10</v>
      </c>
      <c r="C291" s="12" t="s">
        <v>84</v>
      </c>
      <c r="D291" s="14">
        <v>25</v>
      </c>
      <c r="E291" s="114">
        <v>21084</v>
      </c>
      <c r="F291" s="114">
        <f t="shared" si="35"/>
        <v>2.1516986315629412</v>
      </c>
      <c r="G291" s="114">
        <f>G292+E291</f>
        <v>35720</v>
      </c>
      <c r="H291" s="114">
        <f>H292+F291</f>
        <v>3.6453554884949848</v>
      </c>
      <c r="I291" s="114">
        <v>421.62900000000002</v>
      </c>
      <c r="J291" s="114">
        <f t="shared" si="34"/>
        <v>1.9390090232875678E-3</v>
      </c>
      <c r="K291" s="114">
        <f>K292+I291</f>
        <v>512.73800000000006</v>
      </c>
      <c r="L291" s="114">
        <f>L292+J291</f>
        <v>2.358005755255025E-3</v>
      </c>
    </row>
    <row r="292" spans="1:12" s="252" customFormat="1" ht="18" customHeight="1">
      <c r="A292" s="294"/>
      <c r="B292" s="13" t="s">
        <v>85</v>
      </c>
      <c r="C292" s="12" t="s">
        <v>86</v>
      </c>
      <c r="D292" s="14">
        <v>10</v>
      </c>
      <c r="E292" s="114">
        <v>14636</v>
      </c>
      <c r="F292" s="114">
        <f t="shared" si="35"/>
        <v>1.4936568569320436</v>
      </c>
      <c r="G292" s="114">
        <f>E292</f>
        <v>14636</v>
      </c>
      <c r="H292" s="114">
        <f>F292</f>
        <v>1.4936568569320436</v>
      </c>
      <c r="I292" s="114">
        <v>91.108999999999995</v>
      </c>
      <c r="J292" s="114">
        <f>(I292/$I$274)*100</f>
        <v>4.1899673196745712E-4</v>
      </c>
      <c r="K292" s="114">
        <f>I292</f>
        <v>91.108999999999995</v>
      </c>
      <c r="L292" s="114">
        <f>J292</f>
        <v>4.1899673196745712E-4</v>
      </c>
    </row>
    <row r="293" spans="1:12">
      <c r="A293" s="81" t="s">
        <v>201</v>
      </c>
      <c r="B293" s="164"/>
      <c r="C293" s="165"/>
      <c r="D293" s="166"/>
      <c r="E293" s="167"/>
      <c r="F293" s="168"/>
      <c r="G293" s="167"/>
      <c r="H293" s="169"/>
      <c r="I293" s="170"/>
      <c r="J293" s="251"/>
      <c r="K293" s="167"/>
      <c r="L293" s="168"/>
    </row>
    <row r="294" spans="1:12">
      <c r="A294" s="81" t="s">
        <v>200</v>
      </c>
      <c r="B294" s="164"/>
      <c r="C294" s="165"/>
      <c r="D294" s="166"/>
      <c r="E294" s="167"/>
      <c r="F294" s="168"/>
      <c r="G294" s="167"/>
      <c r="H294" s="169"/>
      <c r="I294" s="170"/>
      <c r="J294" s="251"/>
      <c r="K294" s="167"/>
      <c r="L294" s="168"/>
    </row>
    <row r="295" spans="1:12">
      <c r="A295" s="248"/>
      <c r="B295" s="164"/>
      <c r="C295" s="165"/>
      <c r="D295" s="166"/>
      <c r="E295" s="167"/>
      <c r="F295" s="168"/>
      <c r="G295" s="167"/>
      <c r="H295" s="169"/>
      <c r="I295" s="170"/>
      <c r="J295" s="251"/>
      <c r="K295" s="167"/>
      <c r="L295" s="168"/>
    </row>
    <row r="296" spans="1:12">
      <c r="A296" s="248"/>
      <c r="B296" s="164"/>
      <c r="C296" s="165"/>
      <c r="D296" s="166"/>
      <c r="E296" s="167"/>
      <c r="F296" s="168"/>
      <c r="G296" s="167"/>
      <c r="H296" s="169"/>
      <c r="I296" s="170"/>
      <c r="J296" s="251"/>
      <c r="K296" s="167"/>
      <c r="L296" s="168"/>
    </row>
    <row r="297" spans="1:12">
      <c r="A297" s="248"/>
      <c r="B297" s="164"/>
      <c r="C297" s="165"/>
      <c r="D297" s="166"/>
      <c r="E297" s="167"/>
      <c r="F297" s="168"/>
      <c r="G297" s="167"/>
      <c r="H297" s="169"/>
      <c r="I297" s="170"/>
      <c r="J297" s="251"/>
      <c r="K297" s="167"/>
      <c r="L297" s="168"/>
    </row>
    <row r="298" spans="1:12">
      <c r="A298" s="248"/>
      <c r="B298" s="164"/>
      <c r="C298" s="165"/>
      <c r="D298" s="166"/>
      <c r="E298" s="167"/>
      <c r="F298" s="168"/>
      <c r="G298" s="167"/>
      <c r="H298" s="169"/>
      <c r="I298" s="170"/>
      <c r="J298" s="251"/>
      <c r="K298" s="167"/>
      <c r="L298" s="168"/>
    </row>
    <row r="299" spans="1:12">
      <c r="A299" s="248"/>
      <c r="B299" s="164"/>
      <c r="C299" s="165"/>
      <c r="D299" s="166"/>
      <c r="E299" s="167"/>
      <c r="F299" s="168"/>
      <c r="G299" s="167"/>
      <c r="H299" s="169"/>
      <c r="I299" s="170"/>
      <c r="J299" s="251"/>
      <c r="K299" s="167"/>
      <c r="L299" s="168"/>
    </row>
    <row r="300" spans="1:12">
      <c r="A300" s="248"/>
      <c r="B300" s="164"/>
      <c r="C300" s="165"/>
      <c r="D300" s="166"/>
      <c r="E300" s="167"/>
      <c r="F300" s="168"/>
      <c r="G300" s="167"/>
      <c r="H300" s="169"/>
      <c r="I300" s="170"/>
      <c r="J300" s="251"/>
      <c r="K300" s="167"/>
      <c r="L300" s="168"/>
    </row>
    <row r="301" spans="1:12">
      <c r="A301" s="248"/>
      <c r="B301" s="164"/>
      <c r="C301" s="165"/>
      <c r="D301" s="166"/>
      <c r="E301" s="167"/>
      <c r="F301" s="168"/>
      <c r="G301" s="167"/>
      <c r="H301" s="169"/>
      <c r="I301" s="170"/>
      <c r="J301" s="251"/>
      <c r="K301" s="167"/>
      <c r="L301" s="168"/>
    </row>
    <row r="302" spans="1:12">
      <c r="A302" s="248"/>
      <c r="B302" s="164"/>
      <c r="C302" s="165"/>
      <c r="D302" s="166"/>
      <c r="E302" s="167"/>
      <c r="F302" s="168"/>
      <c r="G302" s="167"/>
      <c r="H302" s="169"/>
      <c r="I302" s="170"/>
      <c r="J302" s="251"/>
      <c r="K302" s="167"/>
      <c r="L302" s="168"/>
    </row>
    <row r="303" spans="1:12">
      <c r="A303" s="248"/>
      <c r="B303" s="164"/>
      <c r="C303" s="165"/>
      <c r="D303" s="166"/>
      <c r="E303" s="167"/>
      <c r="F303" s="168"/>
      <c r="G303" s="167"/>
      <c r="H303" s="169"/>
      <c r="I303" s="170"/>
      <c r="J303" s="251"/>
      <c r="K303" s="167"/>
      <c r="L303" s="168"/>
    </row>
    <row r="304" spans="1:12">
      <c r="A304" s="248"/>
      <c r="B304" s="164"/>
      <c r="C304" s="165"/>
      <c r="D304" s="166"/>
      <c r="E304" s="167"/>
      <c r="F304" s="168"/>
      <c r="G304" s="167"/>
      <c r="H304" s="169"/>
      <c r="I304" s="170"/>
      <c r="J304" s="251"/>
      <c r="K304" s="167"/>
      <c r="L304" s="168"/>
    </row>
    <row r="305" spans="1:12">
      <c r="A305" s="248"/>
      <c r="B305" s="164"/>
      <c r="C305" s="165"/>
      <c r="D305" s="166"/>
      <c r="E305" s="167"/>
      <c r="F305" s="168"/>
      <c r="G305" s="167"/>
      <c r="H305" s="169"/>
      <c r="I305" s="170"/>
      <c r="J305" s="251"/>
      <c r="K305" s="167"/>
      <c r="L305" s="168"/>
    </row>
    <row r="306" spans="1:12">
      <c r="A306" s="248"/>
      <c r="B306" s="164"/>
      <c r="C306" s="165"/>
      <c r="D306" s="166"/>
      <c r="E306" s="167"/>
      <c r="F306" s="168"/>
      <c r="G306" s="167"/>
      <c r="H306" s="169"/>
      <c r="I306" s="170"/>
      <c r="J306" s="251"/>
      <c r="K306" s="167"/>
      <c r="L306" s="168"/>
    </row>
    <row r="307" spans="1:12">
      <c r="A307" s="248"/>
      <c r="B307" s="164"/>
      <c r="C307" s="165"/>
      <c r="D307" s="166"/>
      <c r="E307" s="167"/>
      <c r="F307" s="168"/>
      <c r="G307" s="167"/>
      <c r="H307" s="169"/>
      <c r="I307" s="170"/>
      <c r="J307" s="251"/>
      <c r="K307" s="167"/>
      <c r="L307" s="168"/>
    </row>
    <row r="308" spans="1:12">
      <c r="A308" s="248"/>
      <c r="B308" s="164"/>
      <c r="C308" s="165"/>
      <c r="D308" s="166"/>
      <c r="E308" s="167"/>
      <c r="F308" s="168"/>
      <c r="G308" s="167"/>
      <c r="H308" s="169"/>
      <c r="I308" s="170"/>
      <c r="J308" s="251"/>
      <c r="K308" s="167"/>
      <c r="L308" s="168"/>
    </row>
    <row r="309" spans="1:12">
      <c r="A309" s="248"/>
      <c r="B309" s="164"/>
      <c r="C309" s="165"/>
      <c r="D309" s="166"/>
      <c r="E309" s="167"/>
      <c r="F309" s="168"/>
      <c r="G309" s="167"/>
      <c r="H309" s="169"/>
      <c r="I309" s="170"/>
      <c r="J309" s="251"/>
      <c r="K309" s="167"/>
      <c r="L309" s="168"/>
    </row>
    <row r="310" spans="1:12">
      <c r="A310" s="248"/>
      <c r="B310" s="164"/>
      <c r="C310" s="165"/>
      <c r="D310" s="166"/>
      <c r="E310" s="167"/>
      <c r="F310" s="168"/>
      <c r="G310" s="167"/>
      <c r="H310" s="169"/>
      <c r="I310" s="170"/>
      <c r="J310" s="251"/>
      <c r="K310" s="167"/>
      <c r="L310" s="168"/>
    </row>
    <row r="311" spans="1:12">
      <c r="A311" s="248"/>
      <c r="B311" s="164"/>
      <c r="C311" s="165"/>
      <c r="D311" s="166"/>
      <c r="E311" s="167"/>
      <c r="F311" s="168"/>
      <c r="G311" s="167"/>
      <c r="H311" s="169"/>
      <c r="I311" s="170"/>
      <c r="J311" s="251"/>
      <c r="K311" s="167"/>
      <c r="L311" s="168"/>
    </row>
    <row r="312" spans="1:12">
      <c r="A312" s="248"/>
      <c r="B312" s="164"/>
      <c r="C312" s="165"/>
      <c r="D312" s="166"/>
      <c r="E312" s="167"/>
      <c r="F312" s="168"/>
      <c r="G312" s="167"/>
      <c r="H312" s="169"/>
      <c r="I312" s="170"/>
      <c r="J312" s="251"/>
      <c r="K312" s="167"/>
      <c r="L312" s="168"/>
    </row>
    <row r="313" spans="1:12">
      <c r="A313" s="248"/>
      <c r="B313" s="164"/>
      <c r="C313" s="165"/>
      <c r="D313" s="166"/>
      <c r="E313" s="167"/>
      <c r="F313" s="168"/>
      <c r="G313" s="167"/>
      <c r="H313" s="169"/>
      <c r="I313" s="170"/>
      <c r="J313" s="251"/>
      <c r="K313" s="167"/>
      <c r="L313" s="168"/>
    </row>
    <row r="314" spans="1:12">
      <c r="A314" s="248"/>
      <c r="B314" s="164"/>
      <c r="C314" s="165"/>
      <c r="D314" s="166"/>
      <c r="E314" s="167"/>
      <c r="F314" s="168"/>
      <c r="G314" s="167"/>
      <c r="H314" s="169"/>
      <c r="I314" s="170"/>
      <c r="J314" s="251"/>
      <c r="K314" s="167"/>
      <c r="L314" s="168"/>
    </row>
    <row r="315" spans="1:12">
      <c r="A315" s="248"/>
      <c r="B315" s="164"/>
      <c r="C315" s="165"/>
      <c r="D315" s="166"/>
      <c r="E315" s="167"/>
      <c r="F315" s="168"/>
      <c r="G315" s="167"/>
      <c r="H315" s="169"/>
      <c r="I315" s="170"/>
      <c r="J315" s="251"/>
      <c r="K315" s="167"/>
      <c r="L315" s="168"/>
    </row>
    <row r="316" spans="1:12">
      <c r="A316" s="248"/>
      <c r="B316" s="164"/>
      <c r="C316" s="165"/>
      <c r="D316" s="166"/>
      <c r="E316" s="167"/>
      <c r="F316" s="168"/>
      <c r="G316" s="167"/>
      <c r="H316" s="169"/>
      <c r="I316" s="170"/>
      <c r="J316" s="251"/>
      <c r="K316" s="167"/>
      <c r="L316" s="168"/>
    </row>
    <row r="317" spans="1:12">
      <c r="A317" s="248"/>
      <c r="B317" s="164"/>
      <c r="C317" s="165"/>
      <c r="D317" s="166"/>
      <c r="E317" s="167"/>
      <c r="F317" s="168"/>
      <c r="G317" s="167"/>
      <c r="H317" s="169"/>
      <c r="I317" s="170"/>
      <c r="J317" s="251"/>
      <c r="K317" s="167"/>
      <c r="L317" s="168"/>
    </row>
    <row r="318" spans="1:12">
      <c r="A318" s="248"/>
      <c r="B318" s="164"/>
      <c r="C318" s="165"/>
      <c r="D318" s="166"/>
      <c r="E318" s="167"/>
      <c r="F318" s="168"/>
      <c r="G318" s="167"/>
      <c r="H318" s="169"/>
      <c r="I318" s="170"/>
      <c r="J318" s="251"/>
      <c r="K318" s="167"/>
      <c r="L318" s="168"/>
    </row>
  </sheetData>
  <autoFilter ref="A5:L7">
    <filterColumn colId="1" showButton="0"/>
    <filterColumn colId="2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</autoFilter>
  <mergeCells count="42">
    <mergeCell ref="B160:D160"/>
    <mergeCell ref="A236:A254"/>
    <mergeCell ref="B236:D236"/>
    <mergeCell ref="B141:D141"/>
    <mergeCell ref="A217:A235"/>
    <mergeCell ref="B217:D217"/>
    <mergeCell ref="B179:D179"/>
    <mergeCell ref="A141:A159"/>
    <mergeCell ref="A198:A216"/>
    <mergeCell ref="B198:D198"/>
    <mergeCell ref="A179:A197"/>
    <mergeCell ref="A160:A178"/>
    <mergeCell ref="A8:A26"/>
    <mergeCell ref="B8:D8"/>
    <mergeCell ref="A122:A140"/>
    <mergeCell ref="B122:D122"/>
    <mergeCell ref="B27:D27"/>
    <mergeCell ref="A46:A64"/>
    <mergeCell ref="B46:D46"/>
    <mergeCell ref="A103:A121"/>
    <mergeCell ref="B103:D103"/>
    <mergeCell ref="A84:A102"/>
    <mergeCell ref="B84:D84"/>
    <mergeCell ref="A65:A83"/>
    <mergeCell ref="B65:D65"/>
    <mergeCell ref="A27:A45"/>
    <mergeCell ref="B274:D274"/>
    <mergeCell ref="A274:A292"/>
    <mergeCell ref="A255:A273"/>
    <mergeCell ref="B255:D255"/>
    <mergeCell ref="L6:L7"/>
    <mergeCell ref="J6:J7"/>
    <mergeCell ref="A5:A7"/>
    <mergeCell ref="B5:D7"/>
    <mergeCell ref="I5:L5"/>
    <mergeCell ref="G6:G7"/>
    <mergeCell ref="I6:I7"/>
    <mergeCell ref="K6:K7"/>
    <mergeCell ref="E5:H5"/>
    <mergeCell ref="E6:E7"/>
    <mergeCell ref="F6:F7"/>
    <mergeCell ref="H6:H7"/>
  </mergeCells>
  <phoneticPr fontId="3" type="noConversion"/>
  <printOptions horizontalCentered="1"/>
  <pageMargins left="0.39370078740157483" right="0.39370078740157483" top="0.78740157480314965" bottom="0.39370078740157483" header="0.78740157480314965" footer="0"/>
  <pageSetup paperSize="9" scale="80" fitToHeight="0" orientation="portrait" horizontalDpi="1200" verticalDpi="1200" r:id="rId1"/>
  <headerFooter alignWithMargins="0">
    <oddHeader>&amp;RPágina &amp;P de &amp;N</oddHeader>
  </headerFooter>
  <rowBreaks count="4" manualBreakCount="4">
    <brk id="45" max="11" man="1"/>
    <brk id="83" max="11" man="1"/>
    <brk id="121" max="16383" man="1"/>
    <brk id="159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V86"/>
  <sheetViews>
    <sheetView showGridLines="0" zoomScale="106" zoomScaleNormal="106" workbookViewId="0">
      <pane xSplit="1" ySplit="9" topLeftCell="B37" activePane="bottomRight" state="frozen"/>
      <selection pane="topRight" activeCell="B1" sqref="B1"/>
      <selection pane="bottomLeft" activeCell="A10" sqref="A10"/>
      <selection pane="bottomRight" activeCell="S39" sqref="S39"/>
    </sheetView>
  </sheetViews>
  <sheetFormatPr defaultRowHeight="12.75"/>
  <cols>
    <col min="1" max="1" width="9.5703125" style="1" customWidth="1"/>
    <col min="2" max="4" width="11" style="1" customWidth="1"/>
    <col min="5" max="5" width="12.5703125" style="1" customWidth="1"/>
    <col min="6" max="6" width="10.42578125" style="1" customWidth="1"/>
    <col min="7" max="7" width="12.28515625" style="1" customWidth="1"/>
    <col min="8" max="9" width="12.7109375" style="1" customWidth="1"/>
    <col min="10" max="11" width="10.140625" style="1" customWidth="1"/>
    <col min="12" max="12" width="12.140625" style="1" customWidth="1"/>
    <col min="13" max="13" width="11.28515625" style="1" customWidth="1"/>
    <col min="14" max="17" width="10.140625" style="1" customWidth="1"/>
    <col min="18" max="18" width="13.5703125" style="1" customWidth="1"/>
    <col min="19" max="19" width="13.85546875" style="1" customWidth="1"/>
    <col min="20" max="20" width="11.7109375" style="1" customWidth="1"/>
    <col min="21" max="16384" width="9.140625" style="1"/>
  </cols>
  <sheetData>
    <row r="1" spans="1:22" ht="15.75">
      <c r="A1" s="116" t="s">
        <v>4</v>
      </c>
      <c r="B1" s="117"/>
      <c r="C1" s="117"/>
      <c r="D1" s="117"/>
      <c r="E1" s="117"/>
      <c r="F1" s="117"/>
      <c r="G1" s="117"/>
    </row>
    <row r="3" spans="1:22">
      <c r="A3" s="3" t="s">
        <v>155</v>
      </c>
      <c r="B3" s="3"/>
      <c r="H3" s="3"/>
      <c r="I3" s="3"/>
      <c r="J3" s="3"/>
      <c r="K3" s="3"/>
      <c r="L3" s="3"/>
      <c r="S3" s="3"/>
    </row>
    <row r="5" spans="1:22" s="118" customFormat="1" ht="15.75" customHeight="1">
      <c r="A5" s="329" t="s">
        <v>0</v>
      </c>
      <c r="B5" s="259" t="s">
        <v>133</v>
      </c>
      <c r="C5" s="260"/>
      <c r="D5" s="260"/>
      <c r="E5" s="260"/>
      <c r="F5" s="260"/>
      <c r="G5" s="261"/>
      <c r="H5" s="259" t="s">
        <v>134</v>
      </c>
      <c r="I5" s="260"/>
      <c r="J5" s="260"/>
      <c r="K5" s="260"/>
      <c r="L5" s="260"/>
      <c r="M5" s="260"/>
      <c r="N5" s="260"/>
      <c r="O5" s="260"/>
      <c r="P5" s="260"/>
      <c r="Q5" s="260"/>
      <c r="R5" s="261"/>
      <c r="S5" s="304" t="s">
        <v>135</v>
      </c>
    </row>
    <row r="6" spans="1:22" s="81" customFormat="1" ht="14.25" customHeight="1">
      <c r="A6" s="330"/>
      <c r="B6" s="316" t="s">
        <v>136</v>
      </c>
      <c r="C6" s="317"/>
      <c r="D6" s="318"/>
      <c r="E6" s="313" t="s">
        <v>137</v>
      </c>
      <c r="F6" s="313" t="s">
        <v>138</v>
      </c>
      <c r="G6" s="332" t="s">
        <v>139</v>
      </c>
      <c r="H6" s="327" t="s">
        <v>140</v>
      </c>
      <c r="I6" s="335"/>
      <c r="J6" s="335"/>
      <c r="K6" s="335"/>
      <c r="L6" s="328"/>
      <c r="M6" s="313" t="s">
        <v>141</v>
      </c>
      <c r="N6" s="313" t="s">
        <v>142</v>
      </c>
      <c r="O6" s="313" t="s">
        <v>143</v>
      </c>
      <c r="P6" s="313" t="s">
        <v>153</v>
      </c>
      <c r="Q6" s="313" t="s">
        <v>154</v>
      </c>
      <c r="R6" s="325" t="s">
        <v>144</v>
      </c>
      <c r="S6" s="336"/>
    </row>
    <row r="7" spans="1:22" s="81" customFormat="1" ht="14.25" customHeight="1">
      <c r="A7" s="330"/>
      <c r="B7" s="319"/>
      <c r="C7" s="320"/>
      <c r="D7" s="321"/>
      <c r="E7" s="314"/>
      <c r="F7" s="314"/>
      <c r="G7" s="333"/>
      <c r="H7" s="327" t="s">
        <v>145</v>
      </c>
      <c r="I7" s="328"/>
      <c r="J7" s="313" t="s">
        <v>146</v>
      </c>
      <c r="K7" s="313" t="s">
        <v>188</v>
      </c>
      <c r="L7" s="313" t="s">
        <v>147</v>
      </c>
      <c r="M7" s="322"/>
      <c r="N7" s="322"/>
      <c r="O7" s="322"/>
      <c r="P7" s="322"/>
      <c r="Q7" s="314"/>
      <c r="R7" s="326"/>
      <c r="S7" s="336"/>
    </row>
    <row r="8" spans="1:22" s="81" customFormat="1" ht="24" customHeight="1">
      <c r="A8" s="331"/>
      <c r="B8" s="120" t="s">
        <v>148</v>
      </c>
      <c r="C8" s="120" t="s">
        <v>149</v>
      </c>
      <c r="D8" s="120" t="s">
        <v>150</v>
      </c>
      <c r="E8" s="315"/>
      <c r="F8" s="315"/>
      <c r="G8" s="334"/>
      <c r="H8" s="119" t="s">
        <v>151</v>
      </c>
      <c r="I8" s="119" t="s">
        <v>152</v>
      </c>
      <c r="J8" s="315"/>
      <c r="K8" s="315"/>
      <c r="L8" s="315"/>
      <c r="M8" s="323"/>
      <c r="N8" s="323"/>
      <c r="O8" s="323"/>
      <c r="P8" s="323"/>
      <c r="Q8" s="315"/>
      <c r="R8" s="326"/>
      <c r="S8" s="307"/>
    </row>
    <row r="9" spans="1:22" s="81" customFormat="1" ht="18" customHeight="1">
      <c r="A9" s="324" t="s">
        <v>2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</row>
    <row r="10" spans="1:22" s="81" customFormat="1" ht="18" customHeight="1">
      <c r="A10" s="124">
        <v>2006</v>
      </c>
      <c r="B10" s="127">
        <v>13260.643599999999</v>
      </c>
      <c r="C10" s="127">
        <v>2502.3816000000002</v>
      </c>
      <c r="D10" s="127">
        <v>17.881799999999998</v>
      </c>
      <c r="E10" s="127">
        <v>6.5214999999999996</v>
      </c>
      <c r="F10" s="127">
        <v>9.0722000000000005</v>
      </c>
      <c r="G10" s="127">
        <v>15778.356299999999</v>
      </c>
      <c r="H10" s="127">
        <v>3187.8764999999999</v>
      </c>
      <c r="I10" s="127">
        <v>316.72359999999998</v>
      </c>
      <c r="J10" s="127">
        <v>0.16470000000000001</v>
      </c>
      <c r="K10" s="127">
        <v>113.0022</v>
      </c>
      <c r="L10" s="127">
        <v>0.74870000000000003</v>
      </c>
      <c r="M10" s="127">
        <v>91.141099999999994</v>
      </c>
      <c r="N10" s="127">
        <v>18.2</v>
      </c>
      <c r="O10" s="127">
        <v>633</v>
      </c>
      <c r="P10" s="127">
        <v>568.54089999999997</v>
      </c>
      <c r="Q10" s="127">
        <v>4.0399999999999998E-2</v>
      </c>
      <c r="R10" s="127">
        <v>4929.4378999999999</v>
      </c>
      <c r="S10" s="127">
        <v>10848.9184</v>
      </c>
      <c r="T10" s="121"/>
      <c r="U10" s="121"/>
      <c r="V10" s="122"/>
    </row>
    <row r="11" spans="1:22" s="81" customFormat="1" ht="18" customHeight="1">
      <c r="A11" s="124">
        <v>2007</v>
      </c>
      <c r="B11" s="127">
        <v>14112.386699999999</v>
      </c>
      <c r="C11" s="127">
        <v>2568.0376999999999</v>
      </c>
      <c r="D11" s="127">
        <v>20.2545</v>
      </c>
      <c r="E11" s="127">
        <v>4.8724999999999996</v>
      </c>
      <c r="F11" s="127">
        <v>9.0056999999999992</v>
      </c>
      <c r="G11" s="127">
        <v>16696.545699999999</v>
      </c>
      <c r="H11" s="127">
        <v>3612.3377999999998</v>
      </c>
      <c r="I11" s="127">
        <v>361.93689999999998</v>
      </c>
      <c r="J11" s="127">
        <v>7.3700000000000002E-2</v>
      </c>
      <c r="K11" s="127">
        <v>136.45160000000001</v>
      </c>
      <c r="L11" s="127">
        <v>0.6028</v>
      </c>
      <c r="M11" s="127">
        <v>78.043000000000006</v>
      </c>
      <c r="N11" s="127">
        <v>18.974900000000002</v>
      </c>
      <c r="O11" s="127">
        <v>658.3</v>
      </c>
      <c r="P11" s="127">
        <v>401</v>
      </c>
      <c r="Q11" s="127">
        <v>0.14360000000000001</v>
      </c>
      <c r="R11" s="127">
        <v>5267.8644000000004</v>
      </c>
      <c r="S11" s="127">
        <v>11428.6813</v>
      </c>
      <c r="T11" s="121"/>
      <c r="U11" s="121"/>
      <c r="V11" s="122"/>
    </row>
    <row r="12" spans="1:22" s="81" customFormat="1" ht="18" customHeight="1">
      <c r="A12" s="124">
        <v>2008</v>
      </c>
      <c r="B12" s="127">
        <v>14435.221299999999</v>
      </c>
      <c r="C12" s="127">
        <v>2621.4184</v>
      </c>
      <c r="D12" s="127">
        <v>17.598700000000001</v>
      </c>
      <c r="E12" s="127">
        <v>5.0753000000000004</v>
      </c>
      <c r="F12" s="127">
        <v>10.681900000000001</v>
      </c>
      <c r="G12" s="127">
        <v>17068.6319</v>
      </c>
      <c r="H12" s="127">
        <v>3639.5810999999999</v>
      </c>
      <c r="I12" s="127">
        <v>306.14609999999999</v>
      </c>
      <c r="J12" s="127">
        <v>0.10929999999999999</v>
      </c>
      <c r="K12" s="127">
        <v>205.58869999999999</v>
      </c>
      <c r="L12" s="127">
        <v>1.5416000000000001</v>
      </c>
      <c r="M12" s="127">
        <v>96.439599999999999</v>
      </c>
      <c r="N12" s="127">
        <v>20</v>
      </c>
      <c r="O12" s="127">
        <v>691.9</v>
      </c>
      <c r="P12" s="127">
        <v>484.91079999999999</v>
      </c>
      <c r="Q12" s="127">
        <v>0.54559999999999997</v>
      </c>
      <c r="R12" s="127">
        <v>5446.7628000000004</v>
      </c>
      <c r="S12" s="127">
        <v>11621.8691</v>
      </c>
      <c r="T12" s="121"/>
      <c r="U12" s="121"/>
      <c r="V12" s="122"/>
    </row>
    <row r="13" spans="1:22" s="81" customFormat="1" ht="18" customHeight="1">
      <c r="A13" s="124">
        <v>2009</v>
      </c>
      <c r="B13" s="127">
        <v>12848.463400000001</v>
      </c>
      <c r="C13" s="127">
        <v>2397.6855999999998</v>
      </c>
      <c r="D13" s="127">
        <v>18.4588</v>
      </c>
      <c r="E13" s="127">
        <v>2.1343999999999999</v>
      </c>
      <c r="F13" s="127">
        <v>11.0328</v>
      </c>
      <c r="G13" s="127">
        <v>15255.7093</v>
      </c>
      <c r="H13" s="127">
        <v>3910.8017</v>
      </c>
      <c r="I13" s="127">
        <v>414.44060000000002</v>
      </c>
      <c r="J13" s="127">
        <v>0.12939999999999999</v>
      </c>
      <c r="K13" s="127">
        <v>238.45920000000001</v>
      </c>
      <c r="L13" s="127">
        <v>1.5550999999999999</v>
      </c>
      <c r="M13" s="127">
        <v>132.4939</v>
      </c>
      <c r="N13" s="127">
        <v>20.64</v>
      </c>
      <c r="O13" s="127">
        <v>689.1</v>
      </c>
      <c r="P13" s="127">
        <v>391.72059999999999</v>
      </c>
      <c r="Q13" s="127">
        <v>0.1489</v>
      </c>
      <c r="R13" s="127">
        <v>5799.4894000000004</v>
      </c>
      <c r="S13" s="127">
        <v>9456.2199000000001</v>
      </c>
      <c r="T13" s="121"/>
      <c r="U13" s="121"/>
      <c r="V13" s="122"/>
    </row>
    <row r="14" spans="1:22" s="81" customFormat="1" ht="18" customHeight="1">
      <c r="A14" s="124">
        <v>2010</v>
      </c>
      <c r="B14" s="127">
        <v>13604.531665999999</v>
      </c>
      <c r="C14" s="127">
        <v>2376.5804049999997</v>
      </c>
      <c r="D14" s="127">
        <v>18.367356999999998</v>
      </c>
      <c r="E14" s="127">
        <v>3.1591489999999998</v>
      </c>
      <c r="F14" s="127">
        <v>12.893357</v>
      </c>
      <c r="G14" s="127">
        <v>15989.745220000001</v>
      </c>
      <c r="H14" s="127">
        <v>3601.0644049999996</v>
      </c>
      <c r="I14" s="127">
        <v>402.52398100000005</v>
      </c>
      <c r="J14" s="127">
        <v>9.7716999999999998E-2</v>
      </c>
      <c r="K14" s="127">
        <v>234.17353199999999</v>
      </c>
      <c r="L14" s="127">
        <v>1.5772519999999999</v>
      </c>
      <c r="M14" s="127">
        <v>84.854405</v>
      </c>
      <c r="N14" s="127">
        <v>20.8</v>
      </c>
      <c r="O14" s="127">
        <v>639.60416699999996</v>
      </c>
      <c r="P14" s="127">
        <v>360.751013</v>
      </c>
      <c r="Q14" s="127">
        <v>0.137242</v>
      </c>
      <c r="R14" s="127">
        <v>5345.5837139999994</v>
      </c>
      <c r="S14" s="127">
        <v>10644.161505999999</v>
      </c>
      <c r="T14" s="121"/>
      <c r="U14" s="121"/>
      <c r="V14" s="122"/>
    </row>
    <row r="15" spans="1:22" s="81" customFormat="1" ht="18" customHeight="1">
      <c r="A15" s="124">
        <v>2011</v>
      </c>
      <c r="B15" s="127">
        <v>14750.365599999999</v>
      </c>
      <c r="C15" s="127">
        <v>2528.7460000000001</v>
      </c>
      <c r="D15" s="127">
        <v>18.9086</v>
      </c>
      <c r="E15" s="127">
        <v>0.63929999999999998</v>
      </c>
      <c r="F15" s="127">
        <v>13.7173</v>
      </c>
      <c r="G15" s="128">
        <v>17284.9421</v>
      </c>
      <c r="H15" s="127">
        <v>4189.2286000000004</v>
      </c>
      <c r="I15" s="127">
        <v>395.72300000000001</v>
      </c>
      <c r="J15" s="127">
        <v>8.8499999999999995E-2</v>
      </c>
      <c r="K15" s="127">
        <v>178.1748</v>
      </c>
      <c r="L15" s="127">
        <v>4.0204000000000004</v>
      </c>
      <c r="M15" s="127">
        <v>122.7347</v>
      </c>
      <c r="N15" s="127">
        <v>20.8</v>
      </c>
      <c r="O15" s="127">
        <v>715.19</v>
      </c>
      <c r="P15" s="127">
        <v>449.36160000000001</v>
      </c>
      <c r="Q15" s="127">
        <v>0</v>
      </c>
      <c r="R15" s="127">
        <v>6075.3215</v>
      </c>
      <c r="S15" s="127">
        <v>11209.620699999999</v>
      </c>
      <c r="T15" s="121"/>
      <c r="U15" s="121"/>
      <c r="V15" s="122"/>
    </row>
    <row r="16" spans="1:22" s="81" customFormat="1" ht="18" customHeight="1">
      <c r="A16" s="124">
        <v>2012</v>
      </c>
      <c r="B16" s="127">
        <v>14930</v>
      </c>
      <c r="C16" s="127">
        <v>2314.12370053</v>
      </c>
      <c r="D16" s="127">
        <v>27.974190579999998</v>
      </c>
      <c r="E16" s="127">
        <v>1.6109037500000001</v>
      </c>
      <c r="F16" s="127">
        <v>14.001628220000001</v>
      </c>
      <c r="G16" s="127">
        <v>17259.707200000001</v>
      </c>
      <c r="H16" s="127">
        <v>4304.3104888199996</v>
      </c>
      <c r="I16" s="127">
        <v>364.83800014000002</v>
      </c>
      <c r="J16" s="127">
        <v>8.2664000000000001E-2</v>
      </c>
      <c r="K16" s="127">
        <v>157.15225165999999</v>
      </c>
      <c r="L16" s="127">
        <v>1.4548084999999999</v>
      </c>
      <c r="M16" s="127">
        <v>59.100228790000003</v>
      </c>
      <c r="N16" s="127">
        <v>20.8</v>
      </c>
      <c r="O16" s="127">
        <v>892.87905130000001</v>
      </c>
      <c r="P16" s="127">
        <v>421.66070395000003</v>
      </c>
      <c r="Q16" s="127">
        <v>0</v>
      </c>
      <c r="R16" s="127">
        <v>6222.2781999999997</v>
      </c>
      <c r="S16" s="127">
        <v>11037.429</v>
      </c>
      <c r="T16" s="121"/>
      <c r="U16" s="121"/>
      <c r="V16" s="122"/>
    </row>
    <row r="17" spans="1:22" s="81" customFormat="1" ht="18" customHeight="1">
      <c r="A17" s="124">
        <v>2013</v>
      </c>
      <c r="B17" s="127">
        <v>14752.247682200001</v>
      </c>
      <c r="C17" s="127">
        <v>2288.2882856199999</v>
      </c>
      <c r="D17" s="127">
        <v>32.783917080000002</v>
      </c>
      <c r="E17" s="127">
        <v>0.71151715000000004</v>
      </c>
      <c r="F17" s="127">
        <v>9.1792228100000006</v>
      </c>
      <c r="G17" s="128">
        <v>17064.852200000001</v>
      </c>
      <c r="H17" s="127">
        <v>4561.7980681099998</v>
      </c>
      <c r="I17" s="127">
        <v>374.44454997999998</v>
      </c>
      <c r="J17" s="127">
        <v>0.11303000000000001</v>
      </c>
      <c r="K17" s="127">
        <v>166.23323135999999</v>
      </c>
      <c r="L17" s="127">
        <v>5.5282594400000002</v>
      </c>
      <c r="M17" s="127">
        <v>30.905431020000002</v>
      </c>
      <c r="N17" s="127">
        <v>20.8</v>
      </c>
      <c r="O17" s="127">
        <v>0</v>
      </c>
      <c r="P17" s="127">
        <v>491.57196762000001</v>
      </c>
      <c r="Q17" s="127">
        <v>0</v>
      </c>
      <c r="R17" s="127">
        <v>5651.3945000000003</v>
      </c>
      <c r="S17" s="127">
        <v>11413.4576</v>
      </c>
      <c r="T17" s="121"/>
      <c r="U17" s="121"/>
      <c r="V17" s="122"/>
    </row>
    <row r="18" spans="1:22" s="81" customFormat="1" ht="18" customHeight="1">
      <c r="A18" s="124">
        <v>2014</v>
      </c>
      <c r="B18" s="127">
        <v>15305.216313999999</v>
      </c>
      <c r="C18" s="127">
        <v>2424.0637179999999</v>
      </c>
      <c r="D18" s="127">
        <v>38.267451000000001</v>
      </c>
      <c r="E18" s="127">
        <v>2.1100000000000001E-2</v>
      </c>
      <c r="F18" s="127">
        <v>7.5698280000000002</v>
      </c>
      <c r="G18" s="128">
        <v>17759.998755029999</v>
      </c>
      <c r="H18" s="127">
        <v>4370.1466049999999</v>
      </c>
      <c r="I18" s="127">
        <v>360.08461</v>
      </c>
      <c r="J18" s="127">
        <v>8.3944000000000005E-2</v>
      </c>
      <c r="K18" s="127">
        <v>172.79055099999999</v>
      </c>
      <c r="L18" s="127">
        <v>0.95040100000000005</v>
      </c>
      <c r="M18" s="127">
        <v>15.491557999999999</v>
      </c>
      <c r="N18" s="127">
        <v>0</v>
      </c>
      <c r="O18" s="127">
        <v>0</v>
      </c>
      <c r="P18" s="127">
        <v>625.29196300000001</v>
      </c>
      <c r="Q18" s="127">
        <v>6.7871100000000002</v>
      </c>
      <c r="R18" s="127">
        <v>5551.6267419899996</v>
      </c>
      <c r="S18" s="127">
        <v>12208.372013040002</v>
      </c>
      <c r="T18" s="121"/>
      <c r="U18" s="121"/>
      <c r="V18" s="122"/>
    </row>
    <row r="19" spans="1:22" s="81" customFormat="1" ht="18" customHeight="1">
      <c r="A19" s="124">
        <v>2015</v>
      </c>
      <c r="B19" s="127">
        <v>15739.425956470001</v>
      </c>
      <c r="C19" s="127">
        <v>2639.59034974</v>
      </c>
      <c r="D19" s="127">
        <v>49.835247960000004</v>
      </c>
      <c r="E19" s="127">
        <v>12.36317567</v>
      </c>
      <c r="F19" s="127">
        <v>6.3422500299999998</v>
      </c>
      <c r="G19" s="128">
        <v>18434.872479809997</v>
      </c>
      <c r="H19" s="127">
        <v>4147.6421448800002</v>
      </c>
      <c r="I19" s="127">
        <v>384.55388339000007</v>
      </c>
      <c r="J19" s="127">
        <v>5.0258999999999998E-2</v>
      </c>
      <c r="K19" s="127">
        <v>152.64633410000002</v>
      </c>
      <c r="L19" s="127">
        <v>0.79197050000000002</v>
      </c>
      <c r="M19" s="127">
        <v>16.749618999999999</v>
      </c>
      <c r="N19" s="127">
        <v>0</v>
      </c>
      <c r="O19" s="127">
        <v>0</v>
      </c>
      <c r="P19" s="127">
        <v>633.86327039999992</v>
      </c>
      <c r="Q19" s="127">
        <v>4.6336556099999999</v>
      </c>
      <c r="R19" s="127">
        <v>5340.931136879999</v>
      </c>
      <c r="S19" s="127">
        <v>13093.94134293</v>
      </c>
      <c r="T19" s="121"/>
      <c r="U19" s="121"/>
      <c r="V19" s="122"/>
    </row>
    <row r="20" spans="1:22" s="81" customFormat="1" ht="18" customHeight="1">
      <c r="A20" s="124">
        <v>2016</v>
      </c>
      <c r="B20" s="127">
        <v>16179.313941290002</v>
      </c>
      <c r="C20" s="127">
        <v>2727.9738862099998</v>
      </c>
      <c r="D20" s="127">
        <v>54.152467960000003</v>
      </c>
      <c r="E20" s="127">
        <v>2.4033178099999999</v>
      </c>
      <c r="F20" s="127">
        <v>5.8763467200000008</v>
      </c>
      <c r="G20" s="128">
        <v>18957.967266550004</v>
      </c>
      <c r="H20" s="127">
        <v>4543.1661693300002</v>
      </c>
      <c r="I20" s="127">
        <v>355.11019826000006</v>
      </c>
      <c r="J20" s="127">
        <v>0</v>
      </c>
      <c r="K20" s="127">
        <v>159.72952697000002</v>
      </c>
      <c r="L20" s="127">
        <v>0.28763868999999997</v>
      </c>
      <c r="M20" s="127">
        <v>8.8981440000000003</v>
      </c>
      <c r="N20" s="127">
        <v>0</v>
      </c>
      <c r="O20" s="127">
        <v>0</v>
      </c>
      <c r="P20" s="127">
        <v>679.65608244000009</v>
      </c>
      <c r="Q20" s="127">
        <v>1.5112606800000001</v>
      </c>
      <c r="R20" s="127">
        <v>5748.3590203699987</v>
      </c>
      <c r="S20" s="127">
        <v>13209.608246180003</v>
      </c>
      <c r="T20" s="121"/>
      <c r="U20" s="121"/>
      <c r="V20" s="122"/>
    </row>
    <row r="21" spans="1:22" s="81" customFormat="1" ht="18" customHeight="1">
      <c r="A21" s="124">
        <v>2017</v>
      </c>
      <c r="B21" s="127">
        <v>17362.481663960003</v>
      </c>
      <c r="C21" s="127">
        <v>2835.9658474799999</v>
      </c>
      <c r="D21" s="127">
        <v>60.154172369999998</v>
      </c>
      <c r="E21" s="127">
        <v>2.9765376099999998</v>
      </c>
      <c r="F21" s="127">
        <v>5.6857659099999989</v>
      </c>
      <c r="G21" s="128">
        <v>20255.892455510006</v>
      </c>
      <c r="H21" s="127">
        <v>5127.3011367000008</v>
      </c>
      <c r="I21" s="127">
        <v>379.51592366</v>
      </c>
      <c r="J21" s="127">
        <v>0</v>
      </c>
      <c r="K21" s="127">
        <v>163.03373957999997</v>
      </c>
      <c r="L21" s="127">
        <v>0.33577249999999997</v>
      </c>
      <c r="M21" s="127">
        <v>5.9063210000000002</v>
      </c>
      <c r="N21" s="127">
        <v>0</v>
      </c>
      <c r="O21" s="127">
        <v>0</v>
      </c>
      <c r="P21" s="127">
        <v>654.71297409999988</v>
      </c>
      <c r="Q21" s="127">
        <v>2.95412505</v>
      </c>
      <c r="R21" s="127">
        <v>6333.7599925900004</v>
      </c>
      <c r="S21" s="127">
        <v>13922.132462920006</v>
      </c>
      <c r="T21" s="121"/>
      <c r="U21" s="121"/>
      <c r="V21" s="122"/>
    </row>
    <row r="22" spans="1:22" s="81" customFormat="1" ht="18" customHeight="1">
      <c r="A22" s="124">
        <v>2018</v>
      </c>
      <c r="B22" s="127">
        <v>19160.685674479999</v>
      </c>
      <c r="C22" s="127">
        <v>3012.8741047999997</v>
      </c>
      <c r="D22" s="127">
        <v>70.631015790000006</v>
      </c>
      <c r="E22" s="127">
        <v>2.5313342999999997</v>
      </c>
      <c r="F22" s="127">
        <v>6.3508798500000001</v>
      </c>
      <c r="G22" s="206">
        <v>22240.371249519998</v>
      </c>
      <c r="H22" s="127">
        <v>5412.6518817500009</v>
      </c>
      <c r="I22" s="127">
        <v>404.10258595000005</v>
      </c>
      <c r="J22" s="127">
        <v>0</v>
      </c>
      <c r="K22" s="127">
        <v>159.34540217000003</v>
      </c>
      <c r="L22" s="127">
        <v>0.82028886000000001</v>
      </c>
      <c r="M22" s="127">
        <v>3.5229488199999999</v>
      </c>
      <c r="N22" s="127">
        <v>0</v>
      </c>
      <c r="O22" s="127">
        <v>0</v>
      </c>
      <c r="P22" s="127">
        <v>741.48633552000024</v>
      </c>
      <c r="Q22" s="127">
        <v>2.6494851599999998</v>
      </c>
      <c r="R22" s="127">
        <v>6724.5789282300002</v>
      </c>
      <c r="S22" s="127">
        <v>15515.792321290002</v>
      </c>
      <c r="T22" s="121"/>
      <c r="U22" s="121"/>
      <c r="V22" s="122"/>
    </row>
    <row r="23" spans="1:22" s="81" customFormat="1" ht="18" customHeight="1">
      <c r="A23" s="124">
        <v>2019</v>
      </c>
      <c r="B23" s="127">
        <v>20392.22846056</v>
      </c>
      <c r="C23" s="127">
        <v>3178.8241368600002</v>
      </c>
      <c r="D23" s="127">
        <v>89.671267839999999</v>
      </c>
      <c r="E23" s="127">
        <v>12.95201441</v>
      </c>
      <c r="F23" s="127">
        <v>7.7098667300000008</v>
      </c>
      <c r="G23" s="206">
        <v>23665.966012939996</v>
      </c>
      <c r="H23" s="127">
        <v>5102.4870104100009</v>
      </c>
      <c r="I23" s="127">
        <v>451.29535156999992</v>
      </c>
      <c r="J23" s="127">
        <v>0</v>
      </c>
      <c r="K23" s="127">
        <v>222.61445967999998</v>
      </c>
      <c r="L23" s="127">
        <v>1.7194401499999998</v>
      </c>
      <c r="M23" s="127">
        <v>3.2443230000000001</v>
      </c>
      <c r="N23" s="127">
        <v>0</v>
      </c>
      <c r="O23" s="127">
        <v>0</v>
      </c>
      <c r="P23" s="127">
        <v>763.11482532999992</v>
      </c>
      <c r="Q23" s="127">
        <v>3.44613133</v>
      </c>
      <c r="R23" s="127">
        <v>6547.9215414700011</v>
      </c>
      <c r="S23" s="127">
        <v>17118.044471469992</v>
      </c>
      <c r="T23" s="121"/>
      <c r="U23" s="121"/>
      <c r="V23" s="122"/>
    </row>
    <row r="24" spans="1:22" s="81" customFormat="1" ht="18" customHeight="1">
      <c r="A24" s="124">
        <v>2020</v>
      </c>
      <c r="B24" s="127">
        <v>19018.474746119999</v>
      </c>
      <c r="C24" s="127">
        <v>2863.3762569999999</v>
      </c>
      <c r="D24" s="127">
        <v>92.06016953999999</v>
      </c>
      <c r="E24" s="127">
        <v>31.497514129999999</v>
      </c>
      <c r="F24" s="127">
        <v>14.353897079999998</v>
      </c>
      <c r="G24" s="206">
        <v>21991.05478971</v>
      </c>
      <c r="H24" s="127">
        <v>4941.3988141999998</v>
      </c>
      <c r="I24" s="127">
        <v>483.39806867000004</v>
      </c>
      <c r="J24" s="127">
        <v>0</v>
      </c>
      <c r="K24" s="127">
        <v>108.87889808</v>
      </c>
      <c r="L24" s="127">
        <v>1.67768026</v>
      </c>
      <c r="M24" s="127">
        <v>11.687395329999999</v>
      </c>
      <c r="N24" s="127">
        <v>0</v>
      </c>
      <c r="O24" s="127">
        <v>0</v>
      </c>
      <c r="P24" s="127">
        <v>709.5841795</v>
      </c>
      <c r="Q24" s="127">
        <v>19.604625819999999</v>
      </c>
      <c r="R24" s="127">
        <v>6276.2296618599994</v>
      </c>
      <c r="S24" s="127">
        <v>15714.825127849999</v>
      </c>
      <c r="T24" s="121"/>
      <c r="U24" s="121"/>
      <c r="V24" s="122"/>
    </row>
    <row r="25" spans="1:22" s="81" customFormat="1" ht="18" customHeight="1">
      <c r="A25" s="311" t="s">
        <v>3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</row>
    <row r="26" spans="1:22" s="81" customFormat="1" ht="18" customHeight="1">
      <c r="A26" s="91">
        <v>2007</v>
      </c>
      <c r="B26" s="123">
        <f t="shared" ref="B26:S26" si="0">100*(B11/B10-1)</f>
        <v>6.423090203555426</v>
      </c>
      <c r="C26" s="123">
        <f t="shared" si="0"/>
        <v>2.6237445160242512</v>
      </c>
      <c r="D26" s="123">
        <f t="shared" si="0"/>
        <v>13.268798443109775</v>
      </c>
      <c r="E26" s="123">
        <f t="shared" si="0"/>
        <v>-25.285593805106188</v>
      </c>
      <c r="F26" s="123">
        <f t="shared" si="0"/>
        <v>-0.73300853155796597</v>
      </c>
      <c r="G26" s="123">
        <f t="shared" si="0"/>
        <v>5.8192969061042099</v>
      </c>
      <c r="H26" s="123">
        <f t="shared" si="0"/>
        <v>13.314860221216218</v>
      </c>
      <c r="I26" s="123">
        <f t="shared" si="0"/>
        <v>14.2753176586778</v>
      </c>
      <c r="J26" s="123">
        <f t="shared" si="0"/>
        <v>-55.251973284760169</v>
      </c>
      <c r="K26" s="123">
        <f t="shared" si="0"/>
        <v>20.751277408758419</v>
      </c>
      <c r="L26" s="123">
        <f t="shared" si="0"/>
        <v>-19.487110992386803</v>
      </c>
      <c r="M26" s="123">
        <f t="shared" si="0"/>
        <v>-14.371233175811993</v>
      </c>
      <c r="N26" s="123">
        <f t="shared" si="0"/>
        <v>4.257692307692329</v>
      </c>
      <c r="O26" s="123">
        <f t="shared" si="0"/>
        <v>3.9968404423380566</v>
      </c>
      <c r="P26" s="123">
        <f t="shared" si="0"/>
        <v>-29.468574732266394</v>
      </c>
      <c r="Q26" s="123">
        <f t="shared" si="0"/>
        <v>255.44554455445549</v>
      </c>
      <c r="R26" s="123">
        <f t="shared" si="0"/>
        <v>6.8654176574574732</v>
      </c>
      <c r="S26" s="123">
        <f t="shared" si="0"/>
        <v>5.3439695887103289</v>
      </c>
    </row>
    <row r="27" spans="1:22" s="81" customFormat="1" ht="18" customHeight="1">
      <c r="A27" s="91">
        <v>2008</v>
      </c>
      <c r="B27" s="187">
        <f t="shared" ref="B27:S27" si="1">100*(B12/B11-1)</f>
        <v>2.2875974621642037</v>
      </c>
      <c r="C27" s="187">
        <f t="shared" si="1"/>
        <v>2.0786571785920582</v>
      </c>
      <c r="D27" s="187">
        <f t="shared" si="1"/>
        <v>-13.112147917746675</v>
      </c>
      <c r="E27" s="187">
        <f t="shared" si="1"/>
        <v>4.1621344279117567</v>
      </c>
      <c r="F27" s="187">
        <f t="shared" si="1"/>
        <v>18.612656428706288</v>
      </c>
      <c r="G27" s="187">
        <f t="shared" si="1"/>
        <v>2.2285220349500312</v>
      </c>
      <c r="H27" s="187">
        <f t="shared" si="1"/>
        <v>0.75417365452368212</v>
      </c>
      <c r="I27" s="187">
        <f t="shared" si="1"/>
        <v>-15.414510098307188</v>
      </c>
      <c r="J27" s="187">
        <f t="shared" si="1"/>
        <v>48.303934871099031</v>
      </c>
      <c r="K27" s="187">
        <f t="shared" si="1"/>
        <v>50.667855855116372</v>
      </c>
      <c r="L27" s="187">
        <f t="shared" si="1"/>
        <v>155.73988055739881</v>
      </c>
      <c r="M27" s="187">
        <f t="shared" si="1"/>
        <v>23.572389580103259</v>
      </c>
      <c r="N27" s="187">
        <f t="shared" si="1"/>
        <v>5.4024000126482896</v>
      </c>
      <c r="O27" s="187">
        <f t="shared" si="1"/>
        <v>5.1040559015646414</v>
      </c>
      <c r="P27" s="187">
        <f t="shared" si="1"/>
        <v>20.925386533665822</v>
      </c>
      <c r="Q27" s="187">
        <f t="shared" si="1"/>
        <v>279.94428969359325</v>
      </c>
      <c r="R27" s="187">
        <f t="shared" si="1"/>
        <v>3.396032745262012</v>
      </c>
      <c r="S27" s="187">
        <f t="shared" si="1"/>
        <v>1.6903769991381212</v>
      </c>
    </row>
    <row r="28" spans="1:22" s="81" customFormat="1" ht="18" customHeight="1">
      <c r="A28" s="91">
        <v>2009</v>
      </c>
      <c r="B28" s="187">
        <f t="shared" ref="B28:S28" si="2">100*(B13/B12-1)</f>
        <v>-10.992265840773763</v>
      </c>
      <c r="C28" s="187">
        <f t="shared" si="2"/>
        <v>-8.5347993284856862</v>
      </c>
      <c r="D28" s="187">
        <f t="shared" si="2"/>
        <v>4.887292811400834</v>
      </c>
      <c r="E28" s="187">
        <f t="shared" si="2"/>
        <v>-57.945343132425677</v>
      </c>
      <c r="F28" s="187">
        <f t="shared" si="2"/>
        <v>3.2849961149233664</v>
      </c>
      <c r="G28" s="187">
        <f t="shared" si="2"/>
        <v>-10.621370304435473</v>
      </c>
      <c r="H28" s="187">
        <f t="shared" si="2"/>
        <v>7.451972975681187</v>
      </c>
      <c r="I28" s="187">
        <f t="shared" si="2"/>
        <v>35.373470379011863</v>
      </c>
      <c r="J28" s="187">
        <f t="shared" si="2"/>
        <v>18.389752973467523</v>
      </c>
      <c r="K28" s="187">
        <f t="shared" si="2"/>
        <v>15.988476020326026</v>
      </c>
      <c r="L28" s="187">
        <f t="shared" si="2"/>
        <v>0.87571354436948301</v>
      </c>
      <c r="M28" s="187">
        <f t="shared" si="2"/>
        <v>37.385368665983677</v>
      </c>
      <c r="N28" s="187">
        <f t="shared" si="2"/>
        <v>3.2000000000000028</v>
      </c>
      <c r="O28" s="187">
        <f t="shared" si="2"/>
        <v>-0.40468275762393091</v>
      </c>
      <c r="P28" s="187">
        <f t="shared" si="2"/>
        <v>-19.218008755424709</v>
      </c>
      <c r="Q28" s="187">
        <f t="shared" si="2"/>
        <v>-72.708944281524921</v>
      </c>
      <c r="R28" s="187">
        <f t="shared" si="2"/>
        <v>6.4758942687939358</v>
      </c>
      <c r="S28" s="187">
        <f t="shared" si="2"/>
        <v>-18.634259096929597</v>
      </c>
    </row>
    <row r="29" spans="1:22" s="81" customFormat="1" ht="18" customHeight="1">
      <c r="A29" s="91">
        <v>2010</v>
      </c>
      <c r="B29" s="187">
        <f t="shared" ref="B29:S29" si="3">100*(B14/B13-1)</f>
        <v>5.8845034029516574</v>
      </c>
      <c r="C29" s="187">
        <f t="shared" si="3"/>
        <v>-0.8802319620220489</v>
      </c>
      <c r="D29" s="187">
        <f t="shared" si="3"/>
        <v>-0.49538973281038068</v>
      </c>
      <c r="E29" s="187">
        <f t="shared" si="3"/>
        <v>48.011103823088462</v>
      </c>
      <c r="F29" s="187">
        <f t="shared" si="3"/>
        <v>16.863869552606769</v>
      </c>
      <c r="G29" s="187">
        <f t="shared" si="3"/>
        <v>4.8115489458100846</v>
      </c>
      <c r="H29" s="187">
        <f t="shared" si="3"/>
        <v>-7.9200460355737352</v>
      </c>
      <c r="I29" s="187">
        <f t="shared" si="3"/>
        <v>-2.8753502914530937</v>
      </c>
      <c r="J29" s="187">
        <f t="shared" si="3"/>
        <v>-24.484544049459032</v>
      </c>
      <c r="K29" s="187">
        <f t="shared" si="3"/>
        <v>-1.7972332373840105</v>
      </c>
      <c r="L29" s="187">
        <f t="shared" si="3"/>
        <v>1.4244743103337454</v>
      </c>
      <c r="M29" s="187">
        <f t="shared" si="3"/>
        <v>-35.955991181480805</v>
      </c>
      <c r="N29" s="187">
        <f t="shared" si="3"/>
        <v>0.77519379844961378</v>
      </c>
      <c r="O29" s="187">
        <f t="shared" si="3"/>
        <v>-7.1826778406617446</v>
      </c>
      <c r="P29" s="187">
        <f t="shared" si="3"/>
        <v>-7.9060399172267148</v>
      </c>
      <c r="Q29" s="187">
        <f t="shared" si="3"/>
        <v>-7.829415715245136</v>
      </c>
      <c r="R29" s="187">
        <f t="shared" si="3"/>
        <v>-7.8266491184551645</v>
      </c>
      <c r="S29" s="187">
        <f t="shared" si="3"/>
        <v>12.562542099935703</v>
      </c>
    </row>
    <row r="30" spans="1:22" s="81" customFormat="1" ht="18" customHeight="1">
      <c r="A30" s="91">
        <v>2011</v>
      </c>
      <c r="B30" s="187">
        <f t="shared" ref="B30:S30" si="4">100*(B15/B14-1)</f>
        <v>8.4224430662588112</v>
      </c>
      <c r="C30" s="187">
        <f t="shared" si="4"/>
        <v>6.402711840923403</v>
      </c>
      <c r="D30" s="187">
        <f t="shared" si="4"/>
        <v>2.9467658302716249</v>
      </c>
      <c r="E30" s="187">
        <f t="shared" si="4"/>
        <v>-79.763537585596623</v>
      </c>
      <c r="F30" s="187">
        <f t="shared" si="4"/>
        <v>6.3904458706913969</v>
      </c>
      <c r="G30" s="187">
        <f t="shared" si="4"/>
        <v>8.1001720926732865</v>
      </c>
      <c r="H30" s="187">
        <f t="shared" si="4"/>
        <v>16.333065139944392</v>
      </c>
      <c r="I30" s="187">
        <f t="shared" si="4"/>
        <v>-1.6895840548690311</v>
      </c>
      <c r="J30" s="187">
        <f t="shared" si="4"/>
        <v>-9.4323403297276833</v>
      </c>
      <c r="K30" s="187">
        <f t="shared" si="4"/>
        <v>-23.913348157553514</v>
      </c>
      <c r="L30" s="187">
        <f t="shared" si="4"/>
        <v>154.89902691516644</v>
      </c>
      <c r="M30" s="187">
        <f t="shared" si="4"/>
        <v>44.641518610613097</v>
      </c>
      <c r="N30" s="187">
        <f t="shared" si="4"/>
        <v>0</v>
      </c>
      <c r="O30" s="187">
        <f t="shared" si="4"/>
        <v>11.817595459786933</v>
      </c>
      <c r="P30" s="187">
        <f t="shared" si="4"/>
        <v>24.562810305954706</v>
      </c>
      <c r="Q30" s="187">
        <f t="shared" si="4"/>
        <v>-100</v>
      </c>
      <c r="R30" s="187">
        <f t="shared" si="4"/>
        <v>13.651227350323381</v>
      </c>
      <c r="S30" s="187">
        <f t="shared" si="4"/>
        <v>5.3123883330900012</v>
      </c>
    </row>
    <row r="31" spans="1:22" s="81" customFormat="1" ht="18" customHeight="1">
      <c r="A31" s="91">
        <v>2012</v>
      </c>
      <c r="B31" s="187">
        <f t="shared" ref="B31:S31" si="5">100*(B16/B15-1)</f>
        <v>1.2178301533082081</v>
      </c>
      <c r="C31" s="187">
        <f t="shared" si="5"/>
        <v>-8.4873015901953064</v>
      </c>
      <c r="D31" s="187">
        <f t="shared" si="5"/>
        <v>47.944271812825903</v>
      </c>
      <c r="E31" s="187">
        <f t="shared" si="5"/>
        <v>151.9793133114344</v>
      </c>
      <c r="F31" s="187">
        <f t="shared" si="5"/>
        <v>2.0727710263681587</v>
      </c>
      <c r="G31" s="187">
        <f t="shared" si="5"/>
        <v>-0.14599354660261854</v>
      </c>
      <c r="H31" s="187">
        <f t="shared" si="5"/>
        <v>2.7470902117874285</v>
      </c>
      <c r="I31" s="187">
        <f t="shared" si="5"/>
        <v>-7.8047017383371724</v>
      </c>
      <c r="J31" s="187">
        <f t="shared" si="5"/>
        <v>-6.5943502824858724</v>
      </c>
      <c r="K31" s="187">
        <f t="shared" si="5"/>
        <v>-11.798833695898647</v>
      </c>
      <c r="L31" s="187">
        <f t="shared" si="5"/>
        <v>-63.814334394587611</v>
      </c>
      <c r="M31" s="187">
        <f t="shared" si="5"/>
        <v>-51.847172160766263</v>
      </c>
      <c r="N31" s="187">
        <f t="shared" si="5"/>
        <v>0</v>
      </c>
      <c r="O31" s="187">
        <f t="shared" si="5"/>
        <v>24.84501339504186</v>
      </c>
      <c r="P31" s="187">
        <f t="shared" si="5"/>
        <v>-6.1645000485132666</v>
      </c>
      <c r="Q31" s="156" t="s">
        <v>191</v>
      </c>
      <c r="R31" s="187">
        <f t="shared" si="5"/>
        <v>2.4189123159984227</v>
      </c>
      <c r="S31" s="187">
        <f t="shared" si="5"/>
        <v>-1.5361063911823458</v>
      </c>
    </row>
    <row r="32" spans="1:22" s="81" customFormat="1" ht="18" customHeight="1">
      <c r="A32" s="91">
        <v>2013</v>
      </c>
      <c r="B32" s="187">
        <f t="shared" ref="B32:S32" si="6">100*(B17/B16-1)</f>
        <v>-1.1905714521098454</v>
      </c>
      <c r="C32" s="187">
        <f t="shared" si="6"/>
        <v>-1.11642324496668</v>
      </c>
      <c r="D32" s="187">
        <f t="shared" si="6"/>
        <v>17.193442956804226</v>
      </c>
      <c r="E32" s="187">
        <f t="shared" si="6"/>
        <v>-55.831181720198984</v>
      </c>
      <c r="F32" s="187">
        <f t="shared" si="6"/>
        <v>-34.441747304157452</v>
      </c>
      <c r="G32" s="187">
        <f t="shared" si="6"/>
        <v>-1.1289588968229958</v>
      </c>
      <c r="H32" s="187">
        <f t="shared" si="6"/>
        <v>5.9820865608742002</v>
      </c>
      <c r="I32" s="187">
        <f t="shared" si="6"/>
        <v>2.6331001256211239</v>
      </c>
      <c r="J32" s="187">
        <f t="shared" si="6"/>
        <v>36.734249491919101</v>
      </c>
      <c r="K32" s="187">
        <f t="shared" si="6"/>
        <v>5.7784598082926353</v>
      </c>
      <c r="L32" s="187">
        <f t="shared" si="6"/>
        <v>279.99911603485958</v>
      </c>
      <c r="M32" s="187">
        <f t="shared" si="6"/>
        <v>-47.706748936935881</v>
      </c>
      <c r="N32" s="187">
        <f t="shared" si="6"/>
        <v>0</v>
      </c>
      <c r="O32" s="187">
        <v>0</v>
      </c>
      <c r="P32" s="187">
        <f t="shared" si="6"/>
        <v>16.579980779591441</v>
      </c>
      <c r="Q32" s="156" t="s">
        <v>191</v>
      </c>
      <c r="R32" s="187">
        <f t="shared" si="6"/>
        <v>-9.1748340664035144</v>
      </c>
      <c r="S32" s="187">
        <f t="shared" si="6"/>
        <v>3.40684954802426</v>
      </c>
    </row>
    <row r="33" spans="1:19" s="81" customFormat="1" ht="18" customHeight="1">
      <c r="A33" s="91">
        <v>2014</v>
      </c>
      <c r="B33" s="187">
        <f t="shared" ref="B33:S33" si="7">100*(B18/B17-1)</f>
        <v>3.7483686805720229</v>
      </c>
      <c r="C33" s="187">
        <f t="shared" si="7"/>
        <v>5.9334933117141109</v>
      </c>
      <c r="D33" s="187">
        <f t="shared" si="7"/>
        <v>16.726292671552834</v>
      </c>
      <c r="E33" s="187">
        <f t="shared" si="7"/>
        <v>-97.034505774035111</v>
      </c>
      <c r="F33" s="187">
        <f t="shared" si="7"/>
        <v>-17.533018244711286</v>
      </c>
      <c r="G33" s="187">
        <f t="shared" si="7"/>
        <v>4.0735574318657042</v>
      </c>
      <c r="H33" s="187">
        <f t="shared" si="7"/>
        <v>-4.2012263640026308</v>
      </c>
      <c r="I33" s="187">
        <f t="shared" si="7"/>
        <v>-3.834997726837519</v>
      </c>
      <c r="J33" s="187">
        <f t="shared" si="7"/>
        <v>-25.732991241263381</v>
      </c>
      <c r="K33" s="187">
        <f t="shared" si="7"/>
        <v>3.9446502882442669</v>
      </c>
      <c r="L33" s="187">
        <f t="shared" si="7"/>
        <v>-82.808314075795252</v>
      </c>
      <c r="M33" s="187">
        <f t="shared" si="7"/>
        <v>-49.87431823884009</v>
      </c>
      <c r="N33" s="187">
        <v>0</v>
      </c>
      <c r="O33" s="187">
        <v>0</v>
      </c>
      <c r="P33" s="187">
        <f t="shared" si="7"/>
        <v>27.202526626451085</v>
      </c>
      <c r="Q33" s="156" t="s">
        <v>191</v>
      </c>
      <c r="R33" s="187">
        <f t="shared" si="7"/>
        <v>-1.7653653095709543</v>
      </c>
      <c r="S33" s="187">
        <f t="shared" si="7"/>
        <v>6.9647116666907483</v>
      </c>
    </row>
    <row r="34" spans="1:19" s="81" customFormat="1" ht="18" customHeight="1">
      <c r="A34" s="91">
        <v>2015</v>
      </c>
      <c r="B34" s="187">
        <f t="shared" ref="B34:S34" si="8">100*(B19/B18-1)</f>
        <v>2.8370042837801757</v>
      </c>
      <c r="C34" s="187">
        <f t="shared" si="8"/>
        <v>8.8911289806285598</v>
      </c>
      <c r="D34" s="187">
        <f t="shared" si="8"/>
        <v>30.228814979079743</v>
      </c>
      <c r="E34" s="187">
        <f t="shared" si="8"/>
        <v>58493.249620853079</v>
      </c>
      <c r="F34" s="187">
        <f t="shared" si="8"/>
        <v>-16.216722097252411</v>
      </c>
      <c r="G34" s="187">
        <f t="shared" si="8"/>
        <v>3.7999649329303109</v>
      </c>
      <c r="H34" s="187">
        <f t="shared" si="8"/>
        <v>-5.091464434292126</v>
      </c>
      <c r="I34" s="187">
        <f t="shared" si="8"/>
        <v>6.7954232728802522</v>
      </c>
      <c r="J34" s="187">
        <f t="shared" si="8"/>
        <v>-40.12794243781569</v>
      </c>
      <c r="K34" s="187">
        <f t="shared" si="8"/>
        <v>-11.658170416969138</v>
      </c>
      <c r="L34" s="187">
        <f t="shared" si="8"/>
        <v>-16.669858301916772</v>
      </c>
      <c r="M34" s="187">
        <f t="shared" si="8"/>
        <v>8.1209456143791279</v>
      </c>
      <c r="N34" s="187">
        <v>0</v>
      </c>
      <c r="O34" s="187">
        <v>0</v>
      </c>
      <c r="P34" s="187">
        <f t="shared" si="8"/>
        <v>1.3707688419465347</v>
      </c>
      <c r="Q34" s="187">
        <f t="shared" si="8"/>
        <v>-31.728591256072182</v>
      </c>
      <c r="R34" s="187">
        <f t="shared" si="8"/>
        <v>-3.7952048093650492</v>
      </c>
      <c r="S34" s="187">
        <f t="shared" si="8"/>
        <v>7.2537872285027394</v>
      </c>
    </row>
    <row r="35" spans="1:19" s="81" customFormat="1" ht="18" customHeight="1">
      <c r="A35" s="91">
        <v>2016</v>
      </c>
      <c r="B35" s="187">
        <f t="shared" ref="B35:S35" si="9">100*(B20/B19-1)</f>
        <v>2.7948159357055635</v>
      </c>
      <c r="C35" s="187">
        <f t="shared" si="9"/>
        <v>3.3483808000247306</v>
      </c>
      <c r="D35" s="187">
        <f t="shared" si="9"/>
        <v>8.6629848886579097</v>
      </c>
      <c r="E35" s="187">
        <f t="shared" si="9"/>
        <v>-80.560675718360969</v>
      </c>
      <c r="F35" s="187">
        <f t="shared" si="9"/>
        <v>-7.3460255870738456</v>
      </c>
      <c r="G35" s="187">
        <f t="shared" si="9"/>
        <v>2.8375286420500245</v>
      </c>
      <c r="H35" s="187">
        <f t="shared" si="9"/>
        <v>9.5361174043968369</v>
      </c>
      <c r="I35" s="187">
        <f t="shared" si="9"/>
        <v>-7.6565824457269454</v>
      </c>
      <c r="J35" s="187">
        <f>100*(J20/J19-1)</f>
        <v>-100</v>
      </c>
      <c r="K35" s="187">
        <f t="shared" si="9"/>
        <v>4.6402639878398544</v>
      </c>
      <c r="L35" s="187">
        <f t="shared" si="9"/>
        <v>-63.680630781070761</v>
      </c>
      <c r="M35" s="187">
        <f t="shared" si="9"/>
        <v>-46.875543855654264</v>
      </c>
      <c r="N35" s="187">
        <v>0</v>
      </c>
      <c r="O35" s="187">
        <v>0</v>
      </c>
      <c r="P35" s="187">
        <f t="shared" si="9"/>
        <v>7.2243990428886296</v>
      </c>
      <c r="Q35" s="187">
        <f t="shared" si="9"/>
        <v>-67.385131585124427</v>
      </c>
      <c r="R35" s="187">
        <f t="shared" si="9"/>
        <v>7.6284054792739031</v>
      </c>
      <c r="S35" s="187">
        <f t="shared" si="9"/>
        <v>0.88336200858618596</v>
      </c>
    </row>
    <row r="36" spans="1:19" s="81" customFormat="1" ht="18" customHeight="1">
      <c r="A36" s="91">
        <v>2017</v>
      </c>
      <c r="B36" s="187">
        <f t="shared" ref="B36:I39" si="10">100*(B21/B20-1)</f>
        <v>7.312842355141691</v>
      </c>
      <c r="C36" s="187">
        <f t="shared" si="10"/>
        <v>3.9586875012221689</v>
      </c>
      <c r="D36" s="187">
        <f t="shared" si="10"/>
        <v>11.082974859858986</v>
      </c>
      <c r="E36" s="187">
        <f t="shared" si="10"/>
        <v>23.851185956966713</v>
      </c>
      <c r="F36" s="187">
        <f t="shared" si="10"/>
        <v>-3.2431852489466784</v>
      </c>
      <c r="G36" s="187">
        <f t="shared" si="10"/>
        <v>6.8463309948324502</v>
      </c>
      <c r="H36" s="187">
        <f t="shared" si="10"/>
        <v>12.857442268200048</v>
      </c>
      <c r="I36" s="187">
        <f t="shared" si="10"/>
        <v>6.872718812240608</v>
      </c>
      <c r="J36" s="156" t="s">
        <v>191</v>
      </c>
      <c r="K36" s="187">
        <f t="shared" ref="K36:M39" si="11">100*(K21/K20-1)</f>
        <v>2.0686298098288036</v>
      </c>
      <c r="L36" s="187">
        <f t="shared" si="11"/>
        <v>16.734122242039142</v>
      </c>
      <c r="M36" s="187">
        <f t="shared" si="11"/>
        <v>-33.623000481898245</v>
      </c>
      <c r="N36" s="187">
        <v>0</v>
      </c>
      <c r="O36" s="187">
        <v>0</v>
      </c>
      <c r="P36" s="187">
        <f t="shared" ref="P36:S39" si="12">100*(P21/P20-1)</f>
        <v>-3.6699602908655149</v>
      </c>
      <c r="Q36" s="187">
        <f t="shared" si="12"/>
        <v>95.474221561828742</v>
      </c>
      <c r="R36" s="187">
        <f t="shared" si="12"/>
        <v>10.183792803225455</v>
      </c>
      <c r="S36" s="187">
        <f t="shared" si="12"/>
        <v>5.3939844654064872</v>
      </c>
    </row>
    <row r="37" spans="1:19" s="81" customFormat="1" ht="18" customHeight="1">
      <c r="A37" s="91">
        <v>2018</v>
      </c>
      <c r="B37" s="187">
        <f t="shared" si="10"/>
        <v>10.356837492030868</v>
      </c>
      <c r="C37" s="187">
        <f t="shared" si="10"/>
        <v>6.2380249563723789</v>
      </c>
      <c r="D37" s="187">
        <f t="shared" si="10"/>
        <v>17.416652922358232</v>
      </c>
      <c r="E37" s="187">
        <f t="shared" si="10"/>
        <v>-14.957086666880725</v>
      </c>
      <c r="F37" s="187">
        <f t="shared" si="10"/>
        <v>11.697877656732469</v>
      </c>
      <c r="G37" s="187">
        <f t="shared" si="10"/>
        <v>9.7970444815931756</v>
      </c>
      <c r="H37" s="187">
        <f t="shared" si="10"/>
        <v>5.5653205739668365</v>
      </c>
      <c r="I37" s="187">
        <f t="shared" si="10"/>
        <v>6.4784270585775738</v>
      </c>
      <c r="J37" s="156" t="s">
        <v>191</v>
      </c>
      <c r="K37" s="187">
        <f t="shared" si="11"/>
        <v>-2.2623154075356866</v>
      </c>
      <c r="L37" s="187">
        <f t="shared" si="11"/>
        <v>144.29900006700967</v>
      </c>
      <c r="M37" s="187">
        <f t="shared" si="11"/>
        <v>-40.352906318501823</v>
      </c>
      <c r="N37" s="187">
        <v>0</v>
      </c>
      <c r="O37" s="187">
        <v>0</v>
      </c>
      <c r="P37" s="187">
        <f t="shared" si="12"/>
        <v>13.253649286434754</v>
      </c>
      <c r="Q37" s="187">
        <f t="shared" si="12"/>
        <v>-10.312355937674344</v>
      </c>
      <c r="R37" s="187">
        <f t="shared" si="12"/>
        <v>6.1704096160452471</v>
      </c>
      <c r="S37" s="187">
        <f t="shared" si="12"/>
        <v>11.44695227268182</v>
      </c>
    </row>
    <row r="38" spans="1:19" s="81" customFormat="1" ht="18" customHeight="1">
      <c r="A38" s="91">
        <v>2019</v>
      </c>
      <c r="B38" s="187">
        <f t="shared" si="10"/>
        <v>6.4274463190024944</v>
      </c>
      <c r="C38" s="187">
        <f t="shared" si="10"/>
        <v>5.5080307469739687</v>
      </c>
      <c r="D38" s="187">
        <f t="shared" si="10"/>
        <v>26.957352711180647</v>
      </c>
      <c r="E38" s="187">
        <f t="shared" si="10"/>
        <v>411.66747947910329</v>
      </c>
      <c r="F38" s="187">
        <f t="shared" si="10"/>
        <v>21.398403246441532</v>
      </c>
      <c r="G38" s="187">
        <f t="shared" si="10"/>
        <v>6.4099413963279339</v>
      </c>
      <c r="H38" s="187">
        <f t="shared" si="10"/>
        <v>-5.730367999201869</v>
      </c>
      <c r="I38" s="187">
        <f t="shared" si="10"/>
        <v>11.678412180673114</v>
      </c>
      <c r="J38" s="156" t="s">
        <v>191</v>
      </c>
      <c r="K38" s="187">
        <f t="shared" si="11"/>
        <v>39.705605965649646</v>
      </c>
      <c r="L38" s="187">
        <f t="shared" si="11"/>
        <v>109.61398281088441</v>
      </c>
      <c r="M38" s="187">
        <f t="shared" si="11"/>
        <v>-7.9088807199872875</v>
      </c>
      <c r="N38" s="187">
        <v>0</v>
      </c>
      <c r="O38" s="187">
        <v>0</v>
      </c>
      <c r="P38" s="187">
        <f t="shared" si="12"/>
        <v>2.9169100998782005</v>
      </c>
      <c r="Q38" s="187">
        <f t="shared" si="12"/>
        <v>30.067961203451322</v>
      </c>
      <c r="R38" s="187">
        <f t="shared" si="12"/>
        <v>-2.6270401261614396</v>
      </c>
      <c r="S38" s="187">
        <f t="shared" si="12"/>
        <v>10.326589303347777</v>
      </c>
    </row>
    <row r="39" spans="1:19" s="5" customFormat="1" ht="19.5" customHeight="1">
      <c r="A39" s="91">
        <v>2020</v>
      </c>
      <c r="B39" s="187">
        <f t="shared" si="10"/>
        <v>-6.7366532161844734</v>
      </c>
      <c r="C39" s="187">
        <f t="shared" si="10"/>
        <v>-9.923414013446985</v>
      </c>
      <c r="D39" s="187">
        <f t="shared" si="10"/>
        <v>2.6640659349910223</v>
      </c>
      <c r="E39" s="187">
        <f t="shared" si="10"/>
        <v>143.18621901533231</v>
      </c>
      <c r="F39" s="187">
        <f t="shared" si="10"/>
        <v>86.17568348032907</v>
      </c>
      <c r="G39" s="187">
        <f t="shared" si="10"/>
        <v>-7.0772991996785333</v>
      </c>
      <c r="H39" s="187">
        <f t="shared" si="10"/>
        <v>-3.1570525487150114</v>
      </c>
      <c r="I39" s="187">
        <f t="shared" si="10"/>
        <v>7.1134606169371839</v>
      </c>
      <c r="J39" s="156" t="s">
        <v>191</v>
      </c>
      <c r="K39" s="187">
        <f t="shared" si="11"/>
        <v>-51.090823913006659</v>
      </c>
      <c r="L39" s="187">
        <f t="shared" si="11"/>
        <v>-2.4286911062301186</v>
      </c>
      <c r="M39" s="187">
        <f t="shared" si="11"/>
        <v>260.24142263270329</v>
      </c>
      <c r="N39" s="187">
        <v>0</v>
      </c>
      <c r="O39" s="187">
        <v>0</v>
      </c>
      <c r="P39" s="187">
        <f t="shared" si="12"/>
        <v>-7.0147563712775751</v>
      </c>
      <c r="Q39" s="187">
        <f t="shared" si="12"/>
        <v>468.88794833016414</v>
      </c>
      <c r="R39" s="187">
        <f t="shared" si="12"/>
        <v>-4.1492842864608743</v>
      </c>
      <c r="S39" s="187">
        <f t="shared" si="12"/>
        <v>-8.1973110068658031</v>
      </c>
    </row>
    <row r="40" spans="1:19" s="5" customFormat="1" ht="12">
      <c r="A40" s="81" t="s">
        <v>187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</row>
    <row r="41" spans="1:19" s="5" customFormat="1" ht="12">
      <c r="A41" s="81" t="s">
        <v>186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19" s="5" customFormat="1" ht="12">
      <c r="A42" s="81" t="s">
        <v>189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  <row r="43" spans="1:19" s="5" customFormat="1" ht="12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1:19" s="5" customFormat="1" ht="12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</row>
    <row r="45" spans="1:19" s="5" customFormat="1" ht="12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</row>
    <row r="46" spans="1:19" s="5" customFormat="1" ht="12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</row>
    <row r="47" spans="1:19" s="5" customFormat="1" ht="12"/>
    <row r="48" spans="1:19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pans="2:19" s="5" customFormat="1" ht="12"/>
    <row r="82" spans="2:19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2:19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</sheetData>
  <mergeCells count="21">
    <mergeCell ref="K7:K8"/>
    <mergeCell ref="S5:S8"/>
    <mergeCell ref="H5:R5"/>
    <mergeCell ref="L7:L8"/>
    <mergeCell ref="Q6:Q8"/>
    <mergeCell ref="A25:S25"/>
    <mergeCell ref="E6:E8"/>
    <mergeCell ref="F6:F8"/>
    <mergeCell ref="B6:D7"/>
    <mergeCell ref="M6:M8"/>
    <mergeCell ref="A9:S9"/>
    <mergeCell ref="R6:R8"/>
    <mergeCell ref="H7:I7"/>
    <mergeCell ref="O6:O8"/>
    <mergeCell ref="A5:A8"/>
    <mergeCell ref="B5:G5"/>
    <mergeCell ref="G6:G8"/>
    <mergeCell ref="H6:L6"/>
    <mergeCell ref="P6:P8"/>
    <mergeCell ref="J7:J8"/>
    <mergeCell ref="N6:N8"/>
  </mergeCells>
  <phoneticPr fontId="30" type="noConversion"/>
  <printOptions horizontalCentered="1"/>
  <pageMargins left="0.39370078740157483" right="0.39370078740157483" top="0.98425196850393704" bottom="0.98425196850393704" header="0" footer="0"/>
  <pageSetup paperSize="9" scale="65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5"/>
  <sheetViews>
    <sheetView showGridLines="0" tabSelected="1" workbookViewId="0">
      <pane xSplit="1" ySplit="7" topLeftCell="B35" activePane="bottomRight" state="frozen"/>
      <selection activeCell="B22" sqref="B22"/>
      <selection pane="topRight" activeCell="B22" sqref="B22"/>
      <selection pane="bottomLeft" activeCell="B22" sqref="B22"/>
      <selection pane="bottomRight" activeCell="F44" sqref="F44"/>
    </sheetView>
  </sheetViews>
  <sheetFormatPr defaultRowHeight="12.75"/>
  <cols>
    <col min="1" max="1" width="14.7109375" style="1" customWidth="1"/>
    <col min="2" max="13" width="9.42578125" style="1" customWidth="1"/>
    <col min="14" max="16384" width="9.140625" style="1"/>
  </cols>
  <sheetData>
    <row r="1" spans="1:18" s="64" customFormat="1">
      <c r="A1" s="63" t="s">
        <v>4</v>
      </c>
    </row>
    <row r="2" spans="1:18" s="64" customFormat="1"/>
    <row r="3" spans="1:18" s="64" customFormat="1">
      <c r="A3" s="65" t="s">
        <v>169</v>
      </c>
      <c r="B3" s="65"/>
      <c r="F3" s="65"/>
      <c r="J3" s="65"/>
    </row>
    <row r="5" spans="1:18" s="3" customFormat="1" ht="15.75" customHeight="1">
      <c r="A5" s="259" t="s">
        <v>0</v>
      </c>
      <c r="B5" s="337" t="s">
        <v>118</v>
      </c>
      <c r="C5" s="262"/>
      <c r="D5" s="262"/>
      <c r="E5" s="338"/>
      <c r="F5" s="337" t="s">
        <v>120</v>
      </c>
      <c r="G5" s="262"/>
      <c r="H5" s="262"/>
      <c r="I5" s="338"/>
      <c r="J5" s="261" t="s">
        <v>121</v>
      </c>
      <c r="K5" s="262"/>
      <c r="L5" s="262"/>
      <c r="M5" s="262"/>
    </row>
    <row r="6" spans="1:18" s="3" customFormat="1" ht="18" customHeight="1">
      <c r="A6" s="259"/>
      <c r="B6" s="343" t="s">
        <v>94</v>
      </c>
      <c r="C6" s="339" t="s">
        <v>95</v>
      </c>
      <c r="D6" s="339" t="s">
        <v>96</v>
      </c>
      <c r="E6" s="341" t="s">
        <v>119</v>
      </c>
      <c r="F6" s="343" t="s">
        <v>94</v>
      </c>
      <c r="G6" s="339" t="s">
        <v>95</v>
      </c>
      <c r="H6" s="339" t="s">
        <v>96</v>
      </c>
      <c r="I6" s="341" t="s">
        <v>119</v>
      </c>
      <c r="J6" s="345" t="s">
        <v>94</v>
      </c>
      <c r="K6" s="339" t="s">
        <v>95</v>
      </c>
      <c r="L6" s="339" t="s">
        <v>96</v>
      </c>
      <c r="M6" s="339" t="s">
        <v>119</v>
      </c>
    </row>
    <row r="7" spans="1:18" s="3" customFormat="1" ht="30.75" customHeight="1">
      <c r="A7" s="259"/>
      <c r="B7" s="344"/>
      <c r="C7" s="340"/>
      <c r="D7" s="340"/>
      <c r="E7" s="342"/>
      <c r="F7" s="344"/>
      <c r="G7" s="340"/>
      <c r="H7" s="340"/>
      <c r="I7" s="342"/>
      <c r="J7" s="346"/>
      <c r="K7" s="340"/>
      <c r="L7" s="340"/>
      <c r="M7" s="340"/>
    </row>
    <row r="8" spans="1:18" s="6" customFormat="1" ht="18" customHeight="1">
      <c r="A8" s="57">
        <v>1986</v>
      </c>
      <c r="B8" s="58">
        <v>8</v>
      </c>
      <c r="C8" s="59"/>
      <c r="D8" s="59">
        <v>16</v>
      </c>
      <c r="E8" s="60">
        <v>30</v>
      </c>
      <c r="F8" s="58">
        <v>6</v>
      </c>
      <c r="G8" s="59" t="s">
        <v>124</v>
      </c>
      <c r="H8" s="59">
        <v>12</v>
      </c>
      <c r="I8" s="60">
        <v>21</v>
      </c>
      <c r="J8" s="61">
        <v>6</v>
      </c>
      <c r="K8" s="59" t="s">
        <v>124</v>
      </c>
      <c r="L8" s="59">
        <v>12</v>
      </c>
      <c r="M8" s="59">
        <v>21</v>
      </c>
      <c r="O8" s="62"/>
      <c r="P8" s="62"/>
      <c r="Q8" s="62"/>
      <c r="R8" s="62"/>
    </row>
    <row r="9" spans="1:18" s="6" customFormat="1" ht="18" customHeight="1">
      <c r="A9" s="57" t="s">
        <v>176</v>
      </c>
      <c r="B9" s="58">
        <v>8</v>
      </c>
      <c r="C9" s="59" t="s">
        <v>124</v>
      </c>
      <c r="D9" s="59">
        <v>16</v>
      </c>
      <c r="E9" s="60">
        <v>30</v>
      </c>
      <c r="F9" s="58">
        <v>6</v>
      </c>
      <c r="G9" s="59" t="s">
        <v>124</v>
      </c>
      <c r="H9" s="59">
        <v>12</v>
      </c>
      <c r="I9" s="60">
        <v>21</v>
      </c>
      <c r="J9" s="61">
        <v>6</v>
      </c>
      <c r="K9" s="59" t="s">
        <v>124</v>
      </c>
      <c r="L9" s="59">
        <v>12</v>
      </c>
      <c r="M9" s="59">
        <v>21</v>
      </c>
      <c r="O9" s="62"/>
      <c r="P9" s="62"/>
      <c r="Q9" s="62"/>
      <c r="R9" s="62"/>
    </row>
    <row r="10" spans="1:18" s="6" customFormat="1" ht="18" customHeight="1">
      <c r="A10" s="57">
        <v>1988</v>
      </c>
      <c r="B10" s="58">
        <v>8</v>
      </c>
      <c r="C10" s="59" t="s">
        <v>124</v>
      </c>
      <c r="D10" s="59">
        <v>17</v>
      </c>
      <c r="E10" s="60">
        <v>30</v>
      </c>
      <c r="F10" s="58">
        <v>6</v>
      </c>
      <c r="G10" s="59" t="s">
        <v>124</v>
      </c>
      <c r="H10" s="59">
        <v>12</v>
      </c>
      <c r="I10" s="60">
        <v>21</v>
      </c>
      <c r="J10" s="61">
        <v>6</v>
      </c>
      <c r="K10" s="59" t="s">
        <v>124</v>
      </c>
      <c r="L10" s="59">
        <v>12</v>
      </c>
      <c r="M10" s="59">
        <v>21</v>
      </c>
      <c r="O10" s="62"/>
      <c r="P10" s="62"/>
      <c r="Q10" s="62"/>
      <c r="R10" s="62"/>
    </row>
    <row r="11" spans="1:18" s="6" customFormat="1" ht="18" customHeight="1">
      <c r="A11" s="57">
        <v>1989</v>
      </c>
      <c r="B11" s="58">
        <v>8</v>
      </c>
      <c r="C11" s="59" t="s">
        <v>124</v>
      </c>
      <c r="D11" s="59">
        <v>17</v>
      </c>
      <c r="E11" s="60">
        <v>30</v>
      </c>
      <c r="F11" s="58">
        <v>6</v>
      </c>
      <c r="G11" s="59" t="s">
        <v>124</v>
      </c>
      <c r="H11" s="59">
        <v>12</v>
      </c>
      <c r="I11" s="60">
        <v>21</v>
      </c>
      <c r="J11" s="61">
        <v>6</v>
      </c>
      <c r="K11" s="59" t="s">
        <v>124</v>
      </c>
      <c r="L11" s="59">
        <v>12</v>
      </c>
      <c r="M11" s="59">
        <v>21</v>
      </c>
      <c r="O11" s="62"/>
      <c r="P11" s="62"/>
      <c r="Q11" s="62"/>
      <c r="R11" s="62"/>
    </row>
    <row r="12" spans="1:18" s="6" customFormat="1" ht="18" customHeight="1">
      <c r="A12" s="57">
        <v>1990</v>
      </c>
      <c r="B12" s="58">
        <v>8</v>
      </c>
      <c r="C12" s="59" t="s">
        <v>124</v>
      </c>
      <c r="D12" s="59">
        <v>17</v>
      </c>
      <c r="E12" s="60">
        <v>30</v>
      </c>
      <c r="F12" s="58">
        <v>6</v>
      </c>
      <c r="G12" s="59" t="s">
        <v>124</v>
      </c>
      <c r="H12" s="59">
        <v>12</v>
      </c>
      <c r="I12" s="60">
        <v>21</v>
      </c>
      <c r="J12" s="61">
        <v>6</v>
      </c>
      <c r="K12" s="59" t="s">
        <v>124</v>
      </c>
      <c r="L12" s="59">
        <v>12</v>
      </c>
      <c r="M12" s="59">
        <v>21</v>
      </c>
      <c r="O12" s="62"/>
      <c r="P12" s="62"/>
      <c r="Q12" s="62"/>
      <c r="R12" s="62"/>
    </row>
    <row r="13" spans="1:18" s="6" customFormat="1" ht="18" customHeight="1">
      <c r="A13" s="57">
        <v>1991</v>
      </c>
      <c r="B13" s="58">
        <v>8</v>
      </c>
      <c r="C13" s="59" t="s">
        <v>124</v>
      </c>
      <c r="D13" s="59">
        <v>17</v>
      </c>
      <c r="E13" s="60">
        <v>30</v>
      </c>
      <c r="F13" s="58">
        <v>6</v>
      </c>
      <c r="G13" s="59" t="s">
        <v>124</v>
      </c>
      <c r="H13" s="59">
        <v>12</v>
      </c>
      <c r="I13" s="60">
        <v>21</v>
      </c>
      <c r="J13" s="61">
        <v>6</v>
      </c>
      <c r="K13" s="59" t="s">
        <v>124</v>
      </c>
      <c r="L13" s="59">
        <v>12</v>
      </c>
      <c r="M13" s="59">
        <v>21</v>
      </c>
      <c r="O13" s="62"/>
      <c r="P13" s="62"/>
      <c r="Q13" s="62"/>
      <c r="R13" s="62"/>
    </row>
    <row r="14" spans="1:18" s="6" customFormat="1" ht="18" customHeight="1">
      <c r="A14" s="57" t="s">
        <v>175</v>
      </c>
      <c r="B14" s="58">
        <v>5</v>
      </c>
      <c r="C14" s="59" t="s">
        <v>124</v>
      </c>
      <c r="D14" s="59">
        <v>16</v>
      </c>
      <c r="E14" s="60">
        <v>30</v>
      </c>
      <c r="F14" s="58">
        <v>6</v>
      </c>
      <c r="G14" s="59" t="s">
        <v>124</v>
      </c>
      <c r="H14" s="59">
        <v>12</v>
      </c>
      <c r="I14" s="60">
        <v>21</v>
      </c>
      <c r="J14" s="61">
        <v>6</v>
      </c>
      <c r="K14" s="59" t="s">
        <v>124</v>
      </c>
      <c r="L14" s="59">
        <v>12</v>
      </c>
      <c r="M14" s="59">
        <v>21</v>
      </c>
      <c r="O14" s="62"/>
      <c r="P14" s="62"/>
      <c r="Q14" s="62"/>
      <c r="R14" s="62"/>
    </row>
    <row r="15" spans="1:18" s="6" customFormat="1" ht="18" customHeight="1">
      <c r="A15" s="57">
        <v>1993</v>
      </c>
      <c r="B15" s="58">
        <v>5</v>
      </c>
      <c r="C15" s="59" t="s">
        <v>124</v>
      </c>
      <c r="D15" s="59">
        <v>16</v>
      </c>
      <c r="E15" s="60">
        <v>30</v>
      </c>
      <c r="F15" s="58">
        <v>6</v>
      </c>
      <c r="G15" s="59" t="s">
        <v>124</v>
      </c>
      <c r="H15" s="59">
        <v>12</v>
      </c>
      <c r="I15" s="60">
        <v>21</v>
      </c>
      <c r="J15" s="61">
        <v>6</v>
      </c>
      <c r="K15" s="59" t="s">
        <v>124</v>
      </c>
      <c r="L15" s="59">
        <v>12</v>
      </c>
      <c r="M15" s="59">
        <v>21</v>
      </c>
      <c r="O15" s="62"/>
      <c r="P15" s="62"/>
      <c r="Q15" s="62"/>
      <c r="R15" s="62"/>
    </row>
    <row r="16" spans="1:18" s="6" customFormat="1" ht="18" customHeight="1">
      <c r="A16" s="57">
        <v>1994</v>
      </c>
      <c r="B16" s="58">
        <v>5</v>
      </c>
      <c r="C16" s="59" t="s">
        <v>124</v>
      </c>
      <c r="D16" s="59">
        <v>16</v>
      </c>
      <c r="E16" s="60">
        <v>30</v>
      </c>
      <c r="F16" s="58">
        <v>6</v>
      </c>
      <c r="G16" s="59" t="s">
        <v>124</v>
      </c>
      <c r="H16" s="59">
        <v>12</v>
      </c>
      <c r="I16" s="60">
        <v>21</v>
      </c>
      <c r="J16" s="61">
        <v>6</v>
      </c>
      <c r="K16" s="59" t="s">
        <v>124</v>
      </c>
      <c r="L16" s="59">
        <v>12</v>
      </c>
      <c r="M16" s="59">
        <v>21</v>
      </c>
      <c r="O16" s="62"/>
      <c r="P16" s="62"/>
      <c r="Q16" s="62"/>
      <c r="R16" s="62"/>
    </row>
    <row r="17" spans="1:18" s="6" customFormat="1" ht="18" customHeight="1">
      <c r="A17" s="57">
        <v>1995</v>
      </c>
      <c r="B17" s="58">
        <v>5</v>
      </c>
      <c r="C17" s="59" t="s">
        <v>124</v>
      </c>
      <c r="D17" s="59">
        <v>17</v>
      </c>
      <c r="E17" s="60" t="s">
        <v>124</v>
      </c>
      <c r="F17" s="58">
        <v>4</v>
      </c>
      <c r="G17" s="59" t="s">
        <v>124</v>
      </c>
      <c r="H17" s="59">
        <v>13</v>
      </c>
      <c r="I17" s="60" t="s">
        <v>124</v>
      </c>
      <c r="J17" s="61">
        <v>4</v>
      </c>
      <c r="K17" s="59" t="s">
        <v>124</v>
      </c>
      <c r="L17" s="59">
        <v>13</v>
      </c>
      <c r="M17" s="59" t="s">
        <v>124</v>
      </c>
      <c r="O17" s="62"/>
      <c r="P17" s="62"/>
      <c r="Q17" s="62"/>
      <c r="R17" s="62"/>
    </row>
    <row r="18" spans="1:18" s="6" customFormat="1" ht="18" customHeight="1">
      <c r="A18" s="57" t="s">
        <v>174</v>
      </c>
      <c r="B18" s="58">
        <v>5</v>
      </c>
      <c r="C18" s="59">
        <v>12</v>
      </c>
      <c r="D18" s="59">
        <v>17</v>
      </c>
      <c r="E18" s="60" t="s">
        <v>124</v>
      </c>
      <c r="F18" s="58">
        <v>4</v>
      </c>
      <c r="G18" s="59">
        <v>8</v>
      </c>
      <c r="H18" s="59">
        <v>12</v>
      </c>
      <c r="I18" s="60" t="s">
        <v>124</v>
      </c>
      <c r="J18" s="61">
        <v>4</v>
      </c>
      <c r="K18" s="59">
        <v>8</v>
      </c>
      <c r="L18" s="59">
        <v>12</v>
      </c>
      <c r="M18" s="59" t="s">
        <v>124</v>
      </c>
      <c r="O18" s="62"/>
      <c r="P18" s="62"/>
      <c r="Q18" s="62"/>
      <c r="R18" s="62"/>
    </row>
    <row r="19" spans="1:18" s="6" customFormat="1" ht="18" customHeight="1">
      <c r="A19" s="57">
        <v>1997</v>
      </c>
      <c r="B19" s="58">
        <v>5</v>
      </c>
      <c r="C19" s="59">
        <v>12</v>
      </c>
      <c r="D19" s="59">
        <v>17</v>
      </c>
      <c r="E19" s="60" t="s">
        <v>124</v>
      </c>
      <c r="F19" s="58">
        <v>4</v>
      </c>
      <c r="G19" s="59">
        <v>8</v>
      </c>
      <c r="H19" s="59">
        <v>12</v>
      </c>
      <c r="I19" s="60" t="s">
        <v>124</v>
      </c>
      <c r="J19" s="61">
        <v>4</v>
      </c>
      <c r="K19" s="59">
        <v>8</v>
      </c>
      <c r="L19" s="59">
        <v>12</v>
      </c>
      <c r="M19" s="59" t="s">
        <v>124</v>
      </c>
      <c r="O19" s="62"/>
      <c r="P19" s="62"/>
      <c r="Q19" s="62"/>
      <c r="R19" s="62"/>
    </row>
    <row r="20" spans="1:18" s="6" customFormat="1" ht="18" customHeight="1">
      <c r="A20" s="57">
        <v>1998</v>
      </c>
      <c r="B20" s="58">
        <v>5</v>
      </c>
      <c r="C20" s="59">
        <v>12</v>
      </c>
      <c r="D20" s="59">
        <v>17</v>
      </c>
      <c r="E20" s="60" t="s">
        <v>124</v>
      </c>
      <c r="F20" s="58">
        <v>4</v>
      </c>
      <c r="G20" s="59">
        <v>8</v>
      </c>
      <c r="H20" s="59">
        <v>12</v>
      </c>
      <c r="I20" s="60" t="s">
        <v>124</v>
      </c>
      <c r="J20" s="61">
        <v>4</v>
      </c>
      <c r="K20" s="59">
        <v>8</v>
      </c>
      <c r="L20" s="59">
        <v>12</v>
      </c>
      <c r="M20" s="59" t="s">
        <v>124</v>
      </c>
      <c r="O20" s="62"/>
      <c r="P20" s="62"/>
      <c r="Q20" s="62"/>
      <c r="R20" s="62"/>
    </row>
    <row r="21" spans="1:18" s="6" customFormat="1" ht="18" customHeight="1">
      <c r="A21" s="57">
        <v>1999</v>
      </c>
      <c r="B21" s="58">
        <v>5</v>
      </c>
      <c r="C21" s="59">
        <v>12</v>
      </c>
      <c r="D21" s="59">
        <v>17</v>
      </c>
      <c r="E21" s="60" t="s">
        <v>124</v>
      </c>
      <c r="F21" s="58">
        <v>4</v>
      </c>
      <c r="G21" s="59">
        <v>8</v>
      </c>
      <c r="H21" s="59">
        <v>12</v>
      </c>
      <c r="I21" s="60" t="s">
        <v>124</v>
      </c>
      <c r="J21" s="61">
        <v>4</v>
      </c>
      <c r="K21" s="59">
        <v>8</v>
      </c>
      <c r="L21" s="59">
        <v>12</v>
      </c>
      <c r="M21" s="59" t="s">
        <v>124</v>
      </c>
      <c r="O21" s="62"/>
      <c r="P21" s="62"/>
      <c r="Q21" s="62"/>
      <c r="R21" s="62"/>
    </row>
    <row r="22" spans="1:18" s="6" customFormat="1" ht="18" customHeight="1">
      <c r="A22" s="57">
        <v>2000</v>
      </c>
      <c r="B22" s="58">
        <v>5</v>
      </c>
      <c r="C22" s="59">
        <v>12</v>
      </c>
      <c r="D22" s="59">
        <v>17</v>
      </c>
      <c r="E22" s="60" t="s">
        <v>124</v>
      </c>
      <c r="F22" s="58">
        <v>4</v>
      </c>
      <c r="G22" s="59">
        <v>8</v>
      </c>
      <c r="H22" s="59">
        <v>12</v>
      </c>
      <c r="I22" s="60" t="s">
        <v>124</v>
      </c>
      <c r="J22" s="61">
        <v>4</v>
      </c>
      <c r="K22" s="59">
        <v>8</v>
      </c>
      <c r="L22" s="59">
        <v>12</v>
      </c>
      <c r="M22" s="59" t="s">
        <v>124</v>
      </c>
      <c r="O22" s="62"/>
      <c r="P22" s="62"/>
      <c r="Q22" s="62"/>
      <c r="R22" s="62"/>
    </row>
    <row r="23" spans="1:18" s="6" customFormat="1" ht="18" customHeight="1">
      <c r="A23" s="57">
        <v>2001</v>
      </c>
      <c r="B23" s="58">
        <v>5</v>
      </c>
      <c r="C23" s="59">
        <v>12</v>
      </c>
      <c r="D23" s="59">
        <v>17</v>
      </c>
      <c r="E23" s="60" t="s">
        <v>124</v>
      </c>
      <c r="F23" s="58">
        <v>4</v>
      </c>
      <c r="G23" s="59">
        <v>8</v>
      </c>
      <c r="H23" s="59">
        <v>12</v>
      </c>
      <c r="I23" s="60" t="s">
        <v>124</v>
      </c>
      <c r="J23" s="61">
        <v>4</v>
      </c>
      <c r="K23" s="59">
        <v>8</v>
      </c>
      <c r="L23" s="59">
        <v>12</v>
      </c>
      <c r="M23" s="59" t="s">
        <v>124</v>
      </c>
      <c r="O23" s="62"/>
      <c r="P23" s="62"/>
      <c r="Q23" s="62"/>
      <c r="R23" s="62"/>
    </row>
    <row r="24" spans="1:18" s="6" customFormat="1" ht="18" customHeight="1">
      <c r="A24" s="57" t="s">
        <v>173</v>
      </c>
      <c r="B24" s="58">
        <v>5</v>
      </c>
      <c r="C24" s="59">
        <v>12</v>
      </c>
      <c r="D24" s="59">
        <v>19</v>
      </c>
      <c r="E24" s="60" t="s">
        <v>124</v>
      </c>
      <c r="F24" s="58">
        <v>4</v>
      </c>
      <c r="G24" s="59">
        <v>8</v>
      </c>
      <c r="H24" s="59">
        <v>13</v>
      </c>
      <c r="I24" s="60" t="s">
        <v>124</v>
      </c>
      <c r="J24" s="61">
        <v>4</v>
      </c>
      <c r="K24" s="59">
        <v>8</v>
      </c>
      <c r="L24" s="59">
        <v>13</v>
      </c>
      <c r="M24" s="59" t="s">
        <v>124</v>
      </c>
      <c r="O24" s="62"/>
      <c r="P24" s="62"/>
      <c r="Q24" s="62"/>
      <c r="R24" s="62"/>
    </row>
    <row r="25" spans="1:18" s="6" customFormat="1" ht="18" customHeight="1">
      <c r="A25" s="57">
        <v>2003</v>
      </c>
      <c r="B25" s="58">
        <v>5</v>
      </c>
      <c r="C25" s="59">
        <v>12</v>
      </c>
      <c r="D25" s="59">
        <v>19</v>
      </c>
      <c r="E25" s="60" t="s">
        <v>124</v>
      </c>
      <c r="F25" s="58">
        <v>4</v>
      </c>
      <c r="G25" s="59">
        <v>8</v>
      </c>
      <c r="H25" s="59">
        <v>13</v>
      </c>
      <c r="I25" s="60" t="s">
        <v>124</v>
      </c>
      <c r="J25" s="61">
        <v>4</v>
      </c>
      <c r="K25" s="59">
        <v>8</v>
      </c>
      <c r="L25" s="59">
        <v>13</v>
      </c>
      <c r="M25" s="59" t="s">
        <v>124</v>
      </c>
      <c r="O25" s="62"/>
      <c r="P25" s="62"/>
      <c r="Q25" s="62"/>
      <c r="R25" s="62"/>
    </row>
    <row r="26" spans="1:18" s="6" customFormat="1" ht="18" customHeight="1">
      <c r="A26" s="57">
        <v>2004</v>
      </c>
      <c r="B26" s="58">
        <v>5</v>
      </c>
      <c r="C26" s="59">
        <v>12</v>
      </c>
      <c r="D26" s="59">
        <v>19</v>
      </c>
      <c r="E26" s="60" t="s">
        <v>124</v>
      </c>
      <c r="F26" s="58">
        <v>4</v>
      </c>
      <c r="G26" s="59">
        <v>8</v>
      </c>
      <c r="H26" s="59">
        <v>13</v>
      </c>
      <c r="I26" s="60" t="s">
        <v>124</v>
      </c>
      <c r="J26" s="61">
        <v>4</v>
      </c>
      <c r="K26" s="59">
        <v>8</v>
      </c>
      <c r="L26" s="59">
        <v>13</v>
      </c>
      <c r="M26" s="59" t="s">
        <v>124</v>
      </c>
      <c r="O26" s="62"/>
      <c r="P26" s="62"/>
      <c r="Q26" s="62"/>
      <c r="R26" s="62"/>
    </row>
    <row r="27" spans="1:18" s="6" customFormat="1" ht="18" customHeight="1">
      <c r="A27" s="57" t="s">
        <v>172</v>
      </c>
      <c r="B27" s="58">
        <v>5</v>
      </c>
      <c r="C27" s="59">
        <v>12</v>
      </c>
      <c r="D27" s="59">
        <v>21</v>
      </c>
      <c r="E27" s="60" t="s">
        <v>124</v>
      </c>
      <c r="F27" s="58">
        <v>4</v>
      </c>
      <c r="G27" s="59">
        <v>8</v>
      </c>
      <c r="H27" s="59">
        <v>15</v>
      </c>
      <c r="I27" s="60" t="s">
        <v>124</v>
      </c>
      <c r="J27" s="61">
        <v>4</v>
      </c>
      <c r="K27" s="59">
        <v>8</v>
      </c>
      <c r="L27" s="59">
        <v>15</v>
      </c>
      <c r="M27" s="59" t="s">
        <v>124</v>
      </c>
      <c r="O27" s="62"/>
      <c r="P27" s="62"/>
      <c r="Q27" s="62"/>
      <c r="R27" s="62"/>
    </row>
    <row r="28" spans="1:18" s="6" customFormat="1" ht="18" customHeight="1">
      <c r="A28" s="57">
        <v>2006</v>
      </c>
      <c r="B28" s="58">
        <v>5</v>
      </c>
      <c r="C28" s="59">
        <v>12</v>
      </c>
      <c r="D28" s="59">
        <v>21</v>
      </c>
      <c r="E28" s="60" t="s">
        <v>124</v>
      </c>
      <c r="F28" s="58">
        <v>4</v>
      </c>
      <c r="G28" s="59">
        <v>8</v>
      </c>
      <c r="H28" s="59">
        <v>15</v>
      </c>
      <c r="I28" s="60" t="s">
        <v>124</v>
      </c>
      <c r="J28" s="61">
        <v>4</v>
      </c>
      <c r="K28" s="59">
        <v>8</v>
      </c>
      <c r="L28" s="59">
        <v>15</v>
      </c>
      <c r="M28" s="59" t="s">
        <v>124</v>
      </c>
      <c r="O28" s="62"/>
      <c r="P28" s="62"/>
      <c r="Q28" s="62"/>
      <c r="R28" s="62"/>
    </row>
    <row r="29" spans="1:18" s="6" customFormat="1" ht="18" customHeight="1">
      <c r="A29" s="57">
        <v>2007</v>
      </c>
      <c r="B29" s="58">
        <v>5</v>
      </c>
      <c r="C29" s="59">
        <v>12</v>
      </c>
      <c r="D29" s="59">
        <v>21</v>
      </c>
      <c r="E29" s="60" t="s">
        <v>124</v>
      </c>
      <c r="F29" s="58">
        <v>4</v>
      </c>
      <c r="G29" s="59">
        <v>8</v>
      </c>
      <c r="H29" s="59">
        <v>15</v>
      </c>
      <c r="I29" s="60" t="s">
        <v>124</v>
      </c>
      <c r="J29" s="61">
        <v>4</v>
      </c>
      <c r="K29" s="59">
        <v>8</v>
      </c>
      <c r="L29" s="59">
        <v>15</v>
      </c>
      <c r="M29" s="59" t="s">
        <v>124</v>
      </c>
      <c r="O29" s="62"/>
      <c r="P29" s="62"/>
      <c r="Q29" s="62"/>
      <c r="R29" s="62"/>
    </row>
    <row r="30" spans="1:18" s="6" customFormat="1" ht="18" customHeight="1">
      <c r="A30" s="57" t="s">
        <v>171</v>
      </c>
      <c r="B30" s="58">
        <v>5</v>
      </c>
      <c r="C30" s="59">
        <v>12</v>
      </c>
      <c r="D30" s="59">
        <v>20</v>
      </c>
      <c r="E30" s="60" t="s">
        <v>124</v>
      </c>
      <c r="F30" s="58">
        <v>4</v>
      </c>
      <c r="G30" s="59">
        <v>8</v>
      </c>
      <c r="H30" s="59">
        <v>14</v>
      </c>
      <c r="I30" s="60" t="s">
        <v>124</v>
      </c>
      <c r="J30" s="61">
        <v>4</v>
      </c>
      <c r="K30" s="59">
        <v>8</v>
      </c>
      <c r="L30" s="59">
        <v>14</v>
      </c>
      <c r="M30" s="59" t="s">
        <v>124</v>
      </c>
      <c r="O30" s="62"/>
      <c r="P30" s="62"/>
      <c r="Q30" s="62"/>
      <c r="R30" s="62"/>
    </row>
    <row r="31" spans="1:18" s="6" customFormat="1" ht="18" customHeight="1">
      <c r="A31" s="57">
        <v>2009</v>
      </c>
      <c r="B31" s="58">
        <v>5</v>
      </c>
      <c r="C31" s="59">
        <v>12</v>
      </c>
      <c r="D31" s="59">
        <v>20</v>
      </c>
      <c r="E31" s="60" t="s">
        <v>124</v>
      </c>
      <c r="F31" s="58">
        <v>4</v>
      </c>
      <c r="G31" s="59">
        <v>8</v>
      </c>
      <c r="H31" s="59">
        <v>14</v>
      </c>
      <c r="I31" s="60" t="s">
        <v>124</v>
      </c>
      <c r="J31" s="61">
        <v>4</v>
      </c>
      <c r="K31" s="59">
        <v>8</v>
      </c>
      <c r="L31" s="59">
        <v>14</v>
      </c>
      <c r="M31" s="59" t="s">
        <v>124</v>
      </c>
      <c r="O31" s="62"/>
      <c r="P31" s="62"/>
      <c r="Q31" s="62"/>
      <c r="R31" s="62"/>
    </row>
    <row r="32" spans="1:18" s="6" customFormat="1" ht="18" customHeight="1">
      <c r="A32" s="57" t="s">
        <v>170</v>
      </c>
      <c r="B32" s="58">
        <v>6</v>
      </c>
      <c r="C32" s="59">
        <v>13</v>
      </c>
      <c r="D32" s="59">
        <v>21</v>
      </c>
      <c r="E32" s="60" t="s">
        <v>124</v>
      </c>
      <c r="F32" s="58">
        <v>4</v>
      </c>
      <c r="G32" s="59">
        <v>9</v>
      </c>
      <c r="H32" s="59">
        <v>15</v>
      </c>
      <c r="I32" s="60" t="s">
        <v>124</v>
      </c>
      <c r="J32" s="61">
        <v>4</v>
      </c>
      <c r="K32" s="59">
        <v>9</v>
      </c>
      <c r="L32" s="59">
        <v>15</v>
      </c>
      <c r="M32" s="59" t="s">
        <v>124</v>
      </c>
      <c r="O32" s="62"/>
      <c r="P32" s="62"/>
      <c r="Q32" s="62"/>
      <c r="R32" s="62"/>
    </row>
    <row r="33" spans="1:18" s="6" customFormat="1" ht="18" customHeight="1">
      <c r="A33" s="57">
        <v>2011</v>
      </c>
      <c r="B33" s="58">
        <v>6</v>
      </c>
      <c r="C33" s="59">
        <v>13</v>
      </c>
      <c r="D33" s="59">
        <v>23</v>
      </c>
      <c r="E33" s="60" t="s">
        <v>124</v>
      </c>
      <c r="F33" s="58">
        <v>4</v>
      </c>
      <c r="G33" s="59">
        <v>9</v>
      </c>
      <c r="H33" s="59">
        <v>16</v>
      </c>
      <c r="I33" s="60" t="s">
        <v>124</v>
      </c>
      <c r="J33" s="61">
        <v>4</v>
      </c>
      <c r="K33" s="59">
        <v>9</v>
      </c>
      <c r="L33" s="59">
        <v>16</v>
      </c>
      <c r="M33" s="59" t="s">
        <v>124</v>
      </c>
      <c r="O33" s="62"/>
      <c r="P33" s="62"/>
      <c r="Q33" s="62"/>
      <c r="R33" s="62"/>
    </row>
    <row r="34" spans="1:18" s="6" customFormat="1" ht="18" customHeight="1">
      <c r="A34" s="57" t="s">
        <v>178</v>
      </c>
      <c r="B34" s="58">
        <v>6</v>
      </c>
      <c r="C34" s="59">
        <v>13</v>
      </c>
      <c r="D34" s="59">
        <v>23</v>
      </c>
      <c r="E34" s="59" t="s">
        <v>124</v>
      </c>
      <c r="F34" s="58">
        <v>5</v>
      </c>
      <c r="G34" s="59">
        <v>12</v>
      </c>
      <c r="H34" s="59">
        <v>22</v>
      </c>
      <c r="I34" s="60" t="s">
        <v>124</v>
      </c>
      <c r="J34" s="61">
        <v>4</v>
      </c>
      <c r="K34" s="59">
        <v>9</v>
      </c>
      <c r="L34" s="59">
        <v>16</v>
      </c>
      <c r="M34" s="59" t="s">
        <v>124</v>
      </c>
      <c r="O34" s="62"/>
      <c r="P34" s="62"/>
      <c r="Q34" s="62"/>
      <c r="R34" s="62"/>
    </row>
    <row r="35" spans="1:18" s="6" customFormat="1" ht="18" customHeight="1">
      <c r="A35" s="57">
        <v>2013</v>
      </c>
      <c r="B35" s="58">
        <v>6</v>
      </c>
      <c r="C35" s="59">
        <v>13</v>
      </c>
      <c r="D35" s="59">
        <v>23</v>
      </c>
      <c r="E35" s="59" t="s">
        <v>124</v>
      </c>
      <c r="F35" s="58">
        <v>5</v>
      </c>
      <c r="G35" s="59">
        <v>12</v>
      </c>
      <c r="H35" s="59">
        <v>22</v>
      </c>
      <c r="I35" s="60" t="s">
        <v>124</v>
      </c>
      <c r="J35" s="61">
        <v>4</v>
      </c>
      <c r="K35" s="59">
        <v>9</v>
      </c>
      <c r="L35" s="59">
        <v>16</v>
      </c>
      <c r="M35" s="59" t="s">
        <v>124</v>
      </c>
      <c r="O35" s="62"/>
      <c r="P35" s="62"/>
      <c r="Q35" s="62"/>
      <c r="R35" s="62"/>
    </row>
    <row r="36" spans="1:18" s="6" customFormat="1" ht="18" customHeight="1">
      <c r="A36" s="57">
        <v>2014</v>
      </c>
      <c r="B36" s="58">
        <v>6</v>
      </c>
      <c r="C36" s="59">
        <v>13</v>
      </c>
      <c r="D36" s="59">
        <v>23</v>
      </c>
      <c r="E36" s="59" t="s">
        <v>124</v>
      </c>
      <c r="F36" s="58">
        <v>5</v>
      </c>
      <c r="G36" s="59">
        <v>12</v>
      </c>
      <c r="H36" s="59">
        <v>22</v>
      </c>
      <c r="I36" s="60" t="s">
        <v>124</v>
      </c>
      <c r="J36" s="61">
        <v>4</v>
      </c>
      <c r="K36" s="59">
        <v>9</v>
      </c>
      <c r="L36" s="162">
        <v>16</v>
      </c>
      <c r="M36" s="59" t="s">
        <v>124</v>
      </c>
      <c r="O36" s="62"/>
      <c r="P36" s="62"/>
      <c r="Q36" s="62"/>
      <c r="R36" s="62"/>
    </row>
    <row r="37" spans="1:18" s="6" customFormat="1" ht="18" customHeight="1">
      <c r="A37" s="57" t="s">
        <v>179</v>
      </c>
      <c r="B37" s="58">
        <v>6</v>
      </c>
      <c r="C37" s="59">
        <v>13</v>
      </c>
      <c r="D37" s="59">
        <v>23</v>
      </c>
      <c r="E37" s="59" t="s">
        <v>124</v>
      </c>
      <c r="F37" s="58">
        <v>5</v>
      </c>
      <c r="G37" s="59">
        <v>12</v>
      </c>
      <c r="H37" s="59">
        <v>22</v>
      </c>
      <c r="I37" s="60" t="s">
        <v>124</v>
      </c>
      <c r="J37" s="61">
        <v>4</v>
      </c>
      <c r="K37" s="59">
        <v>9</v>
      </c>
      <c r="L37" s="162">
        <v>18</v>
      </c>
      <c r="M37" s="59" t="s">
        <v>124</v>
      </c>
      <c r="O37" s="62"/>
      <c r="P37" s="62"/>
      <c r="Q37" s="62"/>
      <c r="R37" s="62"/>
    </row>
    <row r="38" spans="1:18" s="6" customFormat="1" ht="18" customHeight="1">
      <c r="A38" s="57">
        <v>2016</v>
      </c>
      <c r="B38" s="58">
        <v>6</v>
      </c>
      <c r="C38" s="59">
        <v>13</v>
      </c>
      <c r="D38" s="59">
        <v>23</v>
      </c>
      <c r="E38" s="59" t="s">
        <v>124</v>
      </c>
      <c r="F38" s="58">
        <v>5</v>
      </c>
      <c r="G38" s="59">
        <v>12</v>
      </c>
      <c r="H38" s="59">
        <v>22</v>
      </c>
      <c r="I38" s="60" t="s">
        <v>124</v>
      </c>
      <c r="J38" s="61">
        <v>4</v>
      </c>
      <c r="K38" s="59">
        <v>9</v>
      </c>
      <c r="L38" s="162">
        <v>18</v>
      </c>
      <c r="M38" s="59" t="s">
        <v>124</v>
      </c>
      <c r="O38" s="62"/>
      <c r="P38" s="62"/>
      <c r="Q38" s="62"/>
      <c r="R38" s="62"/>
    </row>
    <row r="39" spans="1:18" s="6" customFormat="1" ht="18" customHeight="1">
      <c r="A39" s="57">
        <v>2017</v>
      </c>
      <c r="B39" s="58">
        <v>6</v>
      </c>
      <c r="C39" s="59">
        <v>13</v>
      </c>
      <c r="D39" s="59">
        <v>23</v>
      </c>
      <c r="E39" s="59" t="s">
        <v>124</v>
      </c>
      <c r="F39" s="58">
        <v>5</v>
      </c>
      <c r="G39" s="59">
        <v>12</v>
      </c>
      <c r="H39" s="59">
        <v>22</v>
      </c>
      <c r="I39" s="60" t="s">
        <v>124</v>
      </c>
      <c r="J39" s="61">
        <v>4</v>
      </c>
      <c r="K39" s="59">
        <v>9</v>
      </c>
      <c r="L39" s="162">
        <v>18</v>
      </c>
      <c r="M39" s="59" t="s">
        <v>124</v>
      </c>
      <c r="O39" s="62"/>
      <c r="P39" s="62"/>
      <c r="Q39" s="62"/>
      <c r="R39" s="62"/>
    </row>
    <row r="40" spans="1:18" s="6" customFormat="1" ht="18" customHeight="1">
      <c r="A40" s="57">
        <v>2018</v>
      </c>
      <c r="B40" s="199">
        <v>6</v>
      </c>
      <c r="C40" s="162">
        <v>13</v>
      </c>
      <c r="D40" s="162">
        <v>23</v>
      </c>
      <c r="E40" s="162" t="s">
        <v>124</v>
      </c>
      <c r="F40" s="199">
        <v>5</v>
      </c>
      <c r="G40" s="162">
        <v>12</v>
      </c>
      <c r="H40" s="162">
        <v>22</v>
      </c>
      <c r="I40" s="200" t="s">
        <v>124</v>
      </c>
      <c r="J40" s="201">
        <v>4</v>
      </c>
      <c r="K40" s="162">
        <v>9</v>
      </c>
      <c r="L40" s="162">
        <v>18</v>
      </c>
      <c r="M40" s="162" t="s">
        <v>124</v>
      </c>
      <c r="O40" s="62"/>
      <c r="P40" s="62"/>
      <c r="Q40" s="62"/>
      <c r="R40" s="62"/>
    </row>
    <row r="41" spans="1:18" s="5" customFormat="1" ht="18" customHeight="1">
      <c r="A41" s="57">
        <v>2019</v>
      </c>
      <c r="B41" s="199">
        <v>6</v>
      </c>
      <c r="C41" s="162">
        <v>13</v>
      </c>
      <c r="D41" s="162">
        <v>23</v>
      </c>
      <c r="E41" s="162" t="s">
        <v>124</v>
      </c>
      <c r="F41" s="199">
        <v>5</v>
      </c>
      <c r="G41" s="162">
        <v>12</v>
      </c>
      <c r="H41" s="162">
        <v>22</v>
      </c>
      <c r="I41" s="200" t="s">
        <v>124</v>
      </c>
      <c r="J41" s="201">
        <v>4</v>
      </c>
      <c r="K41" s="162">
        <v>9</v>
      </c>
      <c r="L41" s="162">
        <v>18</v>
      </c>
      <c r="M41" s="162" t="s">
        <v>124</v>
      </c>
    </row>
    <row r="42" spans="1:18" s="5" customFormat="1" ht="18" customHeight="1">
      <c r="A42" s="57">
        <v>2020</v>
      </c>
      <c r="B42" s="199">
        <v>6</v>
      </c>
      <c r="C42" s="162">
        <v>13</v>
      </c>
      <c r="D42" s="162">
        <v>23</v>
      </c>
      <c r="E42" s="162" t="s">
        <v>124</v>
      </c>
      <c r="F42" s="199">
        <v>5</v>
      </c>
      <c r="G42" s="162">
        <v>12</v>
      </c>
      <c r="H42" s="162">
        <v>22</v>
      </c>
      <c r="I42" s="200" t="s">
        <v>124</v>
      </c>
      <c r="J42" s="201">
        <v>4</v>
      </c>
      <c r="K42" s="162">
        <v>9</v>
      </c>
      <c r="L42" s="162">
        <v>18</v>
      </c>
      <c r="M42" s="162" t="s">
        <v>124</v>
      </c>
    </row>
    <row r="43" spans="1:18" s="5" customFormat="1" ht="12">
      <c r="A43" s="81" t="s">
        <v>198</v>
      </c>
    </row>
    <row r="44" spans="1:18" s="5" customFormat="1" ht="12">
      <c r="A44" s="81" t="s">
        <v>162</v>
      </c>
    </row>
    <row r="45" spans="1:18" s="5" customFormat="1" ht="12">
      <c r="A45" s="81" t="s">
        <v>163</v>
      </c>
    </row>
    <row r="46" spans="1:18" s="5" customFormat="1" ht="12">
      <c r="A46" s="81" t="s">
        <v>164</v>
      </c>
    </row>
    <row r="47" spans="1:18" s="5" customFormat="1" ht="12">
      <c r="A47" s="81" t="s">
        <v>165</v>
      </c>
    </row>
    <row r="48" spans="1:18" s="5" customFormat="1" ht="12">
      <c r="A48" s="81" t="s">
        <v>166</v>
      </c>
    </row>
    <row r="49" spans="1:1" s="5" customFormat="1" ht="12">
      <c r="A49" s="81" t="s">
        <v>167</v>
      </c>
    </row>
    <row r="50" spans="1:1" s="5" customFormat="1" ht="12">
      <c r="A50" s="81" t="s">
        <v>168</v>
      </c>
    </row>
    <row r="51" spans="1:1" s="5" customFormat="1" ht="12">
      <c r="A51" s="81" t="s">
        <v>180</v>
      </c>
    </row>
    <row r="52" spans="1:1" s="5" customFormat="1" ht="12">
      <c r="A52" s="81" t="s">
        <v>181</v>
      </c>
    </row>
    <row r="53" spans="1:1" s="5" customFormat="1" ht="12"/>
    <row r="54" spans="1:1" s="5" customFormat="1" ht="12"/>
    <row r="55" spans="1:1" s="5" customFormat="1" ht="12"/>
    <row r="56" spans="1:1" s="5" customFormat="1" ht="12"/>
    <row r="57" spans="1:1" s="5" customFormat="1" ht="12"/>
    <row r="58" spans="1:1" s="5" customFormat="1" ht="12"/>
    <row r="59" spans="1:1" s="5" customFormat="1" ht="12"/>
    <row r="60" spans="1:1" s="5" customFormat="1" ht="12"/>
    <row r="61" spans="1:1" s="5" customFormat="1" ht="12"/>
    <row r="62" spans="1:1" s="5" customFormat="1" ht="12"/>
    <row r="63" spans="1:1" s="5" customFormat="1" ht="12"/>
    <row r="64" spans="1:1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</sheetData>
  <mergeCells count="16">
    <mergeCell ref="F5:I5"/>
    <mergeCell ref="F6:F7"/>
    <mergeCell ref="G6:G7"/>
    <mergeCell ref="H6:H7"/>
    <mergeCell ref="I6:I7"/>
    <mergeCell ref="J5:M5"/>
    <mergeCell ref="J6:J7"/>
    <mergeCell ref="K6:K7"/>
    <mergeCell ref="L6:L7"/>
    <mergeCell ref="M6:M7"/>
    <mergeCell ref="A5:A7"/>
    <mergeCell ref="B5:E5"/>
    <mergeCell ref="D6:D7"/>
    <mergeCell ref="E6:E7"/>
    <mergeCell ref="B6:B7"/>
    <mergeCell ref="C6:C7"/>
  </mergeCells>
  <phoneticPr fontId="3" type="noConversion"/>
  <printOptions horizontalCentered="1"/>
  <pageMargins left="0.75" right="0.75" top="0.98425196850393704" bottom="0.98425196850393704" header="0" footer="0"/>
  <pageSetup paperSize="9" scale="68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B59"/>
  <sheetViews>
    <sheetView showGridLines="0" workbookViewId="0">
      <pane xSplit="1" ySplit="7" topLeftCell="B17" activePane="bottomRight" state="frozen"/>
      <selection activeCell="B22" sqref="B22"/>
      <selection pane="topRight" activeCell="B22" sqref="B22"/>
      <selection pane="bottomLeft" activeCell="B22" sqref="B22"/>
      <selection pane="bottomRight" activeCell="A25" sqref="A25"/>
    </sheetView>
  </sheetViews>
  <sheetFormatPr defaultRowHeight="12.75"/>
  <cols>
    <col min="1" max="1" width="14.7109375" style="66" customWidth="1"/>
    <col min="2" max="2" width="18.7109375" style="66" customWidth="1"/>
    <col min="3" max="16384" width="9.140625" style="66"/>
  </cols>
  <sheetData>
    <row r="1" spans="1:2" s="72" customFormat="1">
      <c r="A1" s="71" t="s">
        <v>4</v>
      </c>
    </row>
    <row r="2" spans="1:2" s="72" customFormat="1"/>
    <row r="3" spans="1:2" s="72" customFormat="1">
      <c r="A3" s="73" t="s">
        <v>156</v>
      </c>
      <c r="B3" s="73"/>
    </row>
    <row r="5" spans="1:2" s="67" customFormat="1" ht="15.75" customHeight="1">
      <c r="A5" s="285" t="s">
        <v>0</v>
      </c>
      <c r="B5" s="282" t="s">
        <v>132</v>
      </c>
    </row>
    <row r="6" spans="1:2" s="67" customFormat="1" ht="18" customHeight="1">
      <c r="A6" s="285"/>
      <c r="B6" s="347"/>
    </row>
    <row r="7" spans="1:2" s="67" customFormat="1" ht="30.75" customHeight="1">
      <c r="A7" s="285"/>
      <c r="B7" s="348"/>
    </row>
    <row r="8" spans="1:2" s="69" customFormat="1" ht="18" customHeight="1">
      <c r="A8" s="68">
        <v>2006</v>
      </c>
      <c r="B8" s="161">
        <v>0.15360599999999999</v>
      </c>
    </row>
    <row r="9" spans="1:2" s="69" customFormat="1" ht="18" customHeight="1">
      <c r="A9" s="68">
        <v>2007</v>
      </c>
      <c r="B9" s="161">
        <v>0.15393399999999999</v>
      </c>
    </row>
    <row r="10" spans="1:2" s="69" customFormat="1" ht="18" customHeight="1">
      <c r="A10" s="68">
        <v>2008</v>
      </c>
      <c r="B10" s="161">
        <v>0.149421</v>
      </c>
    </row>
    <row r="11" spans="1:2" s="69" customFormat="1" ht="18" customHeight="1">
      <c r="A11" s="68">
        <v>2009</v>
      </c>
      <c r="B11" s="161">
        <v>0.145645</v>
      </c>
    </row>
    <row r="12" spans="1:2" s="69" customFormat="1" ht="18" customHeight="1">
      <c r="A12" s="68">
        <v>2010</v>
      </c>
      <c r="B12" s="189">
        <v>0.14773900000000001</v>
      </c>
    </row>
    <row r="13" spans="1:2" s="69" customFormat="1" ht="18" customHeight="1">
      <c r="A13" s="68">
        <v>2011</v>
      </c>
      <c r="B13" s="189">
        <v>0.16414799999999999</v>
      </c>
    </row>
    <row r="14" spans="1:2" s="69" customFormat="1" ht="18" customHeight="1">
      <c r="A14" s="68">
        <v>2012</v>
      </c>
      <c r="B14" s="189">
        <v>0.18362500000000001</v>
      </c>
    </row>
    <row r="15" spans="1:2" s="69" customFormat="1" ht="18" customHeight="1">
      <c r="A15" s="68">
        <v>2013</v>
      </c>
      <c r="B15" s="189">
        <v>0.18593199999999999</v>
      </c>
    </row>
    <row r="16" spans="1:2" s="69" customFormat="1" ht="18" customHeight="1">
      <c r="A16" s="188">
        <v>2014</v>
      </c>
      <c r="B16" s="189" t="s">
        <v>182</v>
      </c>
    </row>
    <row r="17" spans="1:2" s="69" customFormat="1" ht="18" customHeight="1">
      <c r="A17" s="68">
        <v>2015</v>
      </c>
      <c r="B17" s="189" t="s">
        <v>183</v>
      </c>
    </row>
    <row r="18" spans="1:2" s="69" customFormat="1" ht="18" customHeight="1">
      <c r="A18" s="188">
        <v>2016</v>
      </c>
      <c r="B18" s="189" t="s">
        <v>184</v>
      </c>
    </row>
    <row r="19" spans="1:2" s="69" customFormat="1" ht="18" customHeight="1">
      <c r="A19" s="188">
        <v>2017</v>
      </c>
      <c r="B19" s="189" t="s">
        <v>185</v>
      </c>
    </row>
    <row r="20" spans="1:2" s="69" customFormat="1" ht="18" customHeight="1">
      <c r="A20" s="188">
        <v>2018</v>
      </c>
      <c r="B20" s="189" t="s">
        <v>192</v>
      </c>
    </row>
    <row r="21" spans="1:2" s="69" customFormat="1" ht="18" customHeight="1">
      <c r="A21" s="188">
        <v>2019</v>
      </c>
      <c r="B21" s="189" t="s">
        <v>199</v>
      </c>
    </row>
    <row r="22" spans="1:2" s="69" customFormat="1" ht="18" customHeight="1">
      <c r="A22" s="188">
        <v>2020</v>
      </c>
      <c r="B22" s="189" t="s">
        <v>177</v>
      </c>
    </row>
    <row r="23" spans="1:2" s="70" customFormat="1" ht="12">
      <c r="A23" s="160" t="s">
        <v>161</v>
      </c>
    </row>
    <row r="24" spans="1:2" s="70" customFormat="1" ht="12">
      <c r="A24" s="160" t="s">
        <v>193</v>
      </c>
    </row>
    <row r="25" spans="1:2" s="70" customFormat="1" ht="12">
      <c r="A25" s="160" t="s">
        <v>160</v>
      </c>
    </row>
    <row r="26" spans="1:2" s="70" customFormat="1" ht="12"/>
    <row r="27" spans="1:2" s="70" customFormat="1" ht="12"/>
    <row r="28" spans="1:2" s="70" customFormat="1" ht="12"/>
    <row r="29" spans="1:2" s="70" customFormat="1" ht="12"/>
    <row r="30" spans="1:2" s="70" customFormat="1" ht="12"/>
    <row r="31" spans="1:2" s="70" customFormat="1" ht="12"/>
    <row r="32" spans="1:2" s="70" customFormat="1" ht="12"/>
    <row r="33" s="70" customFormat="1" ht="12"/>
    <row r="34" s="70" customFormat="1" ht="12"/>
    <row r="35" s="70" customFormat="1" ht="12"/>
    <row r="36" s="70" customFormat="1" ht="12"/>
    <row r="37" s="70" customFormat="1" ht="12"/>
    <row r="38" s="70" customFormat="1" ht="12"/>
    <row r="39" s="70" customFormat="1" ht="12"/>
    <row r="40" s="70" customFormat="1" ht="12"/>
    <row r="41" s="70" customFormat="1" ht="12"/>
    <row r="42" s="70" customFormat="1" ht="12"/>
    <row r="43" s="70" customFormat="1" ht="12"/>
    <row r="44" s="70" customFormat="1" ht="12"/>
    <row r="45" s="70" customFormat="1" ht="12"/>
    <row r="46" s="70" customFormat="1" ht="12"/>
    <row r="47" s="70" customFormat="1" ht="12"/>
    <row r="48" s="70" customFormat="1" ht="12"/>
    <row r="49" spans="1:2" s="70" customFormat="1" ht="12"/>
    <row r="50" spans="1:2" s="70" customFormat="1" ht="12"/>
    <row r="51" spans="1:2" s="70" customFormat="1" ht="12"/>
    <row r="52" spans="1:2" s="70" customFormat="1" ht="12"/>
    <row r="53" spans="1:2" s="70" customFormat="1" ht="12"/>
    <row r="54" spans="1:2" s="70" customFormat="1" ht="12"/>
    <row r="55" spans="1:2" s="70" customFormat="1" ht="12"/>
    <row r="56" spans="1:2" s="70" customFormat="1">
      <c r="B56" s="66"/>
    </row>
    <row r="57" spans="1:2">
      <c r="A57" s="70"/>
    </row>
    <row r="58" spans="1:2">
      <c r="A58" s="70"/>
    </row>
    <row r="59" spans="1:2">
      <c r="A59" s="70"/>
    </row>
  </sheetData>
  <mergeCells count="2">
    <mergeCell ref="A5:A7"/>
    <mergeCell ref="B5:B7"/>
  </mergeCells>
  <phoneticPr fontId="30" type="noConversion"/>
  <printOptions horizontalCentered="1"/>
  <pageMargins left="0.75" right="0.75" top="0.98425196850393704" bottom="0.98425196850393704" header="0" footer="0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B16"/>
  <sheetViews>
    <sheetView showGridLines="0" workbookViewId="0">
      <selection activeCell="B2" sqref="B2"/>
    </sheetView>
  </sheetViews>
  <sheetFormatPr defaultRowHeight="12.75"/>
  <cols>
    <col min="1" max="1" width="4.85546875" customWidth="1"/>
    <col min="2" max="2" width="92.140625" customWidth="1"/>
  </cols>
  <sheetData>
    <row r="1" spans="2:2" s="1" customFormat="1" ht="18">
      <c r="B1" s="10" t="s">
        <v>80</v>
      </c>
    </row>
    <row r="2" spans="2:2" s="1" customFormat="1" ht="18">
      <c r="B2" s="10"/>
    </row>
    <row r="3" spans="2:2" s="1" customFormat="1" ht="15.75" customHeight="1">
      <c r="B3" s="2" t="s">
        <v>131</v>
      </c>
    </row>
    <row r="4" spans="2:2" s="1" customFormat="1" ht="15.75" customHeight="1">
      <c r="B4" s="2" t="str">
        <f>+'Quadro 2.'!$A$3</f>
        <v>Quadro 2. Número de Declarações Entregues</v>
      </c>
    </row>
    <row r="5" spans="2:2" s="1" customFormat="1" ht="15.75" customHeight="1">
      <c r="B5" s="11" t="str">
        <f>+'Quadro 2A.'!$A$3</f>
        <v>Quadro 2A. Número de Declarações Entregues por Distrito</v>
      </c>
    </row>
    <row r="6" spans="2:2" s="1" customFormat="1" ht="15.75" customHeight="1">
      <c r="B6" s="11" t="str">
        <f>+'Quadro 2B.'!$A$3</f>
        <v>Quadro 2B. Número de Declarações Entregues por (Secção/Divisão) CAE</v>
      </c>
    </row>
    <row r="7" spans="2:2" s="1" customFormat="1" ht="15.75" customHeight="1">
      <c r="B7" s="11" t="str">
        <f>+'Quadro 2C.'!$A$3</f>
        <v>Quadro 2C. Número de Declarações Entregues por Escalões</v>
      </c>
    </row>
    <row r="8" spans="2:2" s="1" customFormat="1" ht="15.75" customHeight="1">
      <c r="B8" s="2" t="str">
        <f>+'Quadro 3.'!$A$3</f>
        <v>Quadro 3. Receita Bruta do IVA - Valores Declarados</v>
      </c>
    </row>
    <row r="9" spans="2:2" s="1" customFormat="1" ht="15.75" customHeight="1">
      <c r="B9" s="11" t="str">
        <f>+'Quadro 3A.'!$A$3</f>
        <v>Quadro 3A. Receita Bruta do IVA por Distrito - Valores Declarados</v>
      </c>
    </row>
    <row r="10" spans="2:2" s="1" customFormat="1" ht="15.75" customHeight="1">
      <c r="B10" s="11" t="str">
        <f>+'Quadro 3B.'!$A$3</f>
        <v>Quadro 3B. Receita Bruta do IVA por (Secção/Divisão) CAE - Valores Declarados</v>
      </c>
    </row>
    <row r="11" spans="2:2" s="1" customFormat="1" ht="15.75" customHeight="1">
      <c r="B11" s="11" t="str">
        <f>+'Quadro 3C.'!$A$3</f>
        <v>Quadro 3C. Receita Bruta do IVA por Escalões - Valores Declarados</v>
      </c>
    </row>
    <row r="12" spans="2:2" s="1" customFormat="1" ht="15.75" customHeight="1">
      <c r="B12" s="11" t="str">
        <f>+'Quadro 3D.'!$A$3</f>
        <v>Quadro 3D. Distribuição da Receita Bruta do IVA por Escalões - Valores Declarados</v>
      </c>
    </row>
    <row r="13" spans="2:2" s="1" customFormat="1" ht="15.75" customHeight="1">
      <c r="B13" s="2" t="str">
        <f>+'Quadro 4.'!$A$3</f>
        <v>Quadro 4. Decomposição da Receita Líquida do IVA por regimes - Valores Cobrados</v>
      </c>
    </row>
    <row r="14" spans="2:2" s="1" customFormat="1" ht="15.75" customHeight="1">
      <c r="B14" s="2" t="str">
        <f>'Quadro 5.'!$A$3</f>
        <v>Quadro 5. Evolução das Taxas Nominais do IVA</v>
      </c>
    </row>
    <row r="15" spans="2:2" s="1" customFormat="1" ht="15.75" customHeight="1">
      <c r="B15" s="2" t="str">
        <f>'Quadro 6.'!$A$3</f>
        <v>Quadro 6. Evolução da Taxa Média Efectiva do IVA</v>
      </c>
    </row>
    <row r="16" spans="2:2" s="1" customFormat="1" ht="15.75" customHeight="1">
      <c r="B16" s="2"/>
    </row>
  </sheetData>
  <phoneticPr fontId="3" type="noConversion"/>
  <hyperlinks>
    <hyperlink ref="B6" location="'Quadro 2B.'!A3" display="'Quadro 2B.'!A3"/>
    <hyperlink ref="B14" location="'Quadro 5.'!Área_de_impressão" display="'Quadro 5.'!Área_de_impressão"/>
    <hyperlink ref="B5" location="'Quadro 2A.'!A3" display="'Quadro 2A.'!A3"/>
    <hyperlink ref="B7" location="'Quadro 2C.'!A3" display="'Quadro 2C.'!A3"/>
    <hyperlink ref="B4" location="'Quadro 2.'!Área_de_impressão" display="'Quadro 2.'!Área_de_impressão"/>
    <hyperlink ref="B12" location="'Quadro 3D.'!E8" display="'Quadro 3D.'!E8"/>
    <hyperlink ref="B10" location="'Quadro 3B.'!C8" display="'Quadro 3B.'!C8"/>
    <hyperlink ref="B9" location="'Quadro 3A.'!D9" display="'Quadro 3A.'!D9"/>
    <hyperlink ref="B11" location="'Quadro 3C.'!E8" display="'Quadro 3C.'!E8"/>
    <hyperlink ref="B8" location="'Quadro 3.'!B9" display="'Quadro 3.'!B9"/>
    <hyperlink ref="B15" location="'Quadro 6.'!Área_de_impressão" display="'Quadro 6.'!Área_de_impressão"/>
    <hyperlink ref="B13" location="'Quadro 4.'!Área_de_impressão" display="'Quadro 4.'!Área_de_impressão"/>
    <hyperlink ref="B3" location="'Quadro 1.'!Área_de_Impressão" display="Quadro 1. Receita do IVA do Estado (Líquida de Reembolsos) - Conta Geral do Estado"/>
  </hyperlinks>
  <pageMargins left="0.74803149606299213" right="0.74803149606299213" top="0.98425196850393704" bottom="0.98425196850393704" header="0" footer="0"/>
  <pageSetup paperSize="9" scale="94" orientation="portrait" horizontalDpi="1200" verticalDpi="12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84"/>
  <sheetViews>
    <sheetView showGridLines="0" workbookViewId="0">
      <pane xSplit="1" ySplit="6" topLeftCell="B33" activePane="bottomRight" state="frozen"/>
      <selection activeCell="B22" sqref="B22"/>
      <selection pane="topRight" activeCell="B22" sqref="B22"/>
      <selection pane="bottomLeft" activeCell="B22" sqref="B22"/>
      <selection pane="bottomRight" activeCell="H44" sqref="H44"/>
    </sheetView>
  </sheetViews>
  <sheetFormatPr defaultRowHeight="12.75"/>
  <cols>
    <col min="1" max="1" width="15.42578125" style="1" customWidth="1"/>
    <col min="2" max="5" width="15.7109375" style="1" customWidth="1"/>
    <col min="6" max="16384" width="9.140625" style="78"/>
  </cols>
  <sheetData>
    <row r="1" spans="1:5" s="109" customFormat="1">
      <c r="A1" s="63" t="s">
        <v>4</v>
      </c>
      <c r="B1" s="64"/>
      <c r="C1" s="64"/>
      <c r="D1" s="64"/>
      <c r="E1" s="64"/>
    </row>
    <row r="2" spans="1:5" s="109" customFormat="1">
      <c r="A2" s="64"/>
      <c r="B2" s="64"/>
      <c r="C2" s="64"/>
      <c r="D2" s="64"/>
      <c r="E2" s="64"/>
    </row>
    <row r="3" spans="1:5" s="109" customFormat="1">
      <c r="A3" s="65" t="s">
        <v>131</v>
      </c>
      <c r="B3" s="65"/>
      <c r="C3" s="65"/>
      <c r="D3" s="65"/>
      <c r="E3" s="65"/>
    </row>
    <row r="4" spans="1:5">
      <c r="A4" s="3"/>
      <c r="B4" s="3"/>
      <c r="C4" s="3"/>
      <c r="D4" s="3"/>
      <c r="E4" s="3"/>
    </row>
    <row r="5" spans="1:5">
      <c r="E5" s="4" t="s">
        <v>130</v>
      </c>
    </row>
    <row r="6" spans="1:5" s="110" customFormat="1" ht="27" customHeight="1">
      <c r="A6" s="107" t="s">
        <v>0</v>
      </c>
      <c r="B6" s="108" t="s">
        <v>7</v>
      </c>
      <c r="C6" s="108" t="s">
        <v>8</v>
      </c>
      <c r="D6" s="108" t="s">
        <v>6</v>
      </c>
      <c r="E6" s="108" t="s">
        <v>5</v>
      </c>
    </row>
    <row r="7" spans="1:5" s="157" customFormat="1" ht="18" customHeight="1">
      <c r="A7" s="7">
        <v>1986</v>
      </c>
      <c r="B7" s="153">
        <v>1172.4937899661816</v>
      </c>
      <c r="C7" s="154" t="s">
        <v>124</v>
      </c>
      <c r="D7" s="155">
        <v>30.90436293052537</v>
      </c>
      <c r="E7" s="156">
        <v>4.1228231201626686</v>
      </c>
    </row>
    <row r="8" spans="1:5" s="157" customFormat="1" ht="18" customHeight="1">
      <c r="A8" s="7">
        <v>1987</v>
      </c>
      <c r="B8" s="153">
        <v>1575.8621721650823</v>
      </c>
      <c r="C8" s="156">
        <v>34.402602866709863</v>
      </c>
      <c r="D8" s="155">
        <v>31.338116534280879</v>
      </c>
      <c r="E8" s="156">
        <v>4.8023494934086326</v>
      </c>
    </row>
    <row r="9" spans="1:5" s="157" customFormat="1" ht="18" customHeight="1">
      <c r="A9" s="7">
        <v>1988</v>
      </c>
      <c r="B9" s="153">
        <v>1988.8019872108218</v>
      </c>
      <c r="C9" s="156">
        <v>26.204056569135115</v>
      </c>
      <c r="D9" s="155">
        <v>30.35103792911098</v>
      </c>
      <c r="E9" s="156">
        <v>5.0386792917552059</v>
      </c>
    </row>
    <row r="10" spans="1:5" s="157" customFormat="1" ht="18" customHeight="1">
      <c r="A10" s="7">
        <v>1989</v>
      </c>
      <c r="B10" s="153">
        <v>2389.9402440119311</v>
      </c>
      <c r="C10" s="156">
        <v>20.169843925170362</v>
      </c>
      <c r="D10" s="155">
        <v>29.555724394208742</v>
      </c>
      <c r="E10" s="156">
        <v>5.1366848941406609</v>
      </c>
    </row>
    <row r="11" spans="1:5" s="157" customFormat="1" ht="18" customHeight="1">
      <c r="A11" s="7">
        <v>1990</v>
      </c>
      <c r="B11" s="153">
        <v>2747.6232280204708</v>
      </c>
      <c r="C11" s="156">
        <v>14.966189422715704</v>
      </c>
      <c r="D11" s="155">
        <v>29.129984388697274</v>
      </c>
      <c r="E11" s="156">
        <v>4.9458691973389275</v>
      </c>
    </row>
    <row r="12" spans="1:5" s="157" customFormat="1" ht="18" customHeight="1">
      <c r="A12" s="7">
        <v>1991</v>
      </c>
      <c r="B12" s="153">
        <v>3175.5848405343127</v>
      </c>
      <c r="C12" s="156">
        <v>15.575702234187606</v>
      </c>
      <c r="D12" s="155">
        <v>27.729550386719037</v>
      </c>
      <c r="E12" s="156">
        <v>4.9810360851315023</v>
      </c>
    </row>
    <row r="13" spans="1:5" s="157" customFormat="1" ht="18" customHeight="1">
      <c r="A13" s="7">
        <v>1992</v>
      </c>
      <c r="B13" s="153">
        <v>4150.0164138576029</v>
      </c>
      <c r="C13" s="156">
        <v>30.685105964901126</v>
      </c>
      <c r="D13" s="155">
        <v>29.240858580995067</v>
      </c>
      <c r="E13" s="156">
        <v>5.7323202321892719</v>
      </c>
    </row>
    <row r="14" spans="1:5" s="157" customFormat="1" ht="18" customHeight="1">
      <c r="A14" s="7">
        <v>1993</v>
      </c>
      <c r="B14" s="153">
        <v>3976.9156333236897</v>
      </c>
      <c r="C14" s="156">
        <v>-4.1710866481371127</v>
      </c>
      <c r="D14" s="155">
        <v>28.615737617720416</v>
      </c>
      <c r="E14" s="156">
        <v>5.2683310989461658</v>
      </c>
    </row>
    <row r="15" spans="1:5" s="157" customFormat="1" ht="18" customHeight="1">
      <c r="A15" s="7">
        <v>1994</v>
      </c>
      <c r="B15" s="153">
        <v>5181.5125547430689</v>
      </c>
      <c r="C15" s="156">
        <v>30.28972783143109</v>
      </c>
      <c r="D15" s="155">
        <v>32.871288482106884</v>
      </c>
      <c r="E15" s="156">
        <v>6.3232977901071337</v>
      </c>
    </row>
    <row r="16" spans="1:5" s="157" customFormat="1" ht="18" customHeight="1">
      <c r="A16" s="7">
        <v>1995</v>
      </c>
      <c r="B16" s="153">
        <v>5610.9775441186748</v>
      </c>
      <c r="C16" s="156">
        <v>8.2884097035040618</v>
      </c>
      <c r="D16" s="155">
        <v>33.115596565781964</v>
      </c>
      <c r="E16" s="156">
        <v>6.3018266319321778</v>
      </c>
    </row>
    <row r="17" spans="1:13" s="157" customFormat="1" ht="18" customHeight="1">
      <c r="A17" s="7">
        <v>1996</v>
      </c>
      <c r="B17" s="153">
        <v>5641.9030137368936</v>
      </c>
      <c r="C17" s="156">
        <v>0.55116010312026287</v>
      </c>
      <c r="D17" s="155">
        <v>30.976565714713729</v>
      </c>
      <c r="E17" s="156">
        <v>5.9796720867573283</v>
      </c>
    </row>
    <row r="18" spans="1:13" s="157" customFormat="1" ht="18" customHeight="1">
      <c r="A18" s="7">
        <v>1997</v>
      </c>
      <c r="B18" s="153">
        <v>6403.567402559831</v>
      </c>
      <c r="C18" s="156">
        <v>13.500132614269301</v>
      </c>
      <c r="D18" s="155">
        <v>32.155770137140678</v>
      </c>
      <c r="E18" s="156">
        <v>6.2561169203040166</v>
      </c>
    </row>
    <row r="19" spans="1:13" s="157" customFormat="1" ht="18" customHeight="1">
      <c r="A19" s="7">
        <v>1998</v>
      </c>
      <c r="B19" s="153">
        <v>7072.4553825281073</v>
      </c>
      <c r="C19" s="156">
        <v>10.445552266708201</v>
      </c>
      <c r="D19" s="155">
        <v>32.240076677737044</v>
      </c>
      <c r="E19" s="156">
        <v>6.3495472383152212</v>
      </c>
    </row>
    <row r="20" spans="1:13" s="157" customFormat="1" ht="18" customHeight="1">
      <c r="A20" s="7">
        <v>1999</v>
      </c>
      <c r="B20" s="153">
        <v>7906.1122694306723</v>
      </c>
      <c r="C20" s="156">
        <v>11.787375696452496</v>
      </c>
      <c r="D20" s="155">
        <v>33.085311412571471</v>
      </c>
      <c r="E20" s="156">
        <v>6.608297988173514</v>
      </c>
    </row>
    <row r="21" spans="1:13" s="157" customFormat="1" ht="18" customHeight="1">
      <c r="A21" s="7">
        <v>2000</v>
      </c>
      <c r="B21" s="158">
        <v>8672.7711215969521</v>
      </c>
      <c r="C21" s="156">
        <v>9.6970397844032608</v>
      </c>
      <c r="D21" s="156">
        <v>33.759934491620669</v>
      </c>
      <c r="E21" s="156">
        <v>6.7510084621776532</v>
      </c>
    </row>
    <row r="22" spans="1:13" s="157" customFormat="1" ht="18" customHeight="1">
      <c r="A22" s="7">
        <v>2001</v>
      </c>
      <c r="B22" s="158">
        <v>8966</v>
      </c>
      <c r="C22" s="156">
        <v>3.3810286734403672</v>
      </c>
      <c r="D22" s="156">
        <v>34.246861695108258</v>
      </c>
      <c r="E22" s="156">
        <v>6.6010186065236471</v>
      </c>
    </row>
    <row r="23" spans="1:13" s="157" customFormat="1" ht="18" customHeight="1">
      <c r="A23" s="7">
        <v>2002</v>
      </c>
      <c r="B23" s="158">
        <v>9956.6</v>
      </c>
      <c r="C23" s="156">
        <v>11.048405085879986</v>
      </c>
      <c r="D23" s="156">
        <v>34.924411561922767</v>
      </c>
      <c r="E23" s="156">
        <v>6.9806501392463236</v>
      </c>
    </row>
    <row r="24" spans="1:13" s="157" customFormat="1" ht="18" customHeight="1">
      <c r="A24" s="7">
        <v>2003</v>
      </c>
      <c r="B24" s="158">
        <v>10562</v>
      </c>
      <c r="C24" s="156">
        <v>6.0803888877729362</v>
      </c>
      <c r="D24" s="156">
        <v>36.938903387009184</v>
      </c>
      <c r="E24" s="156">
        <v>7.2264125007439715</v>
      </c>
    </row>
    <row r="25" spans="1:13" s="157" customFormat="1" ht="18" customHeight="1">
      <c r="A25" s="7">
        <v>2004</v>
      </c>
      <c r="B25" s="158">
        <v>10340.700000000001</v>
      </c>
      <c r="C25" s="156">
        <v>-2.0952471122893335</v>
      </c>
      <c r="D25" s="156">
        <v>36.433550205651279</v>
      </c>
      <c r="E25" s="156">
        <v>6.7865025889804835</v>
      </c>
    </row>
    <row r="26" spans="1:13" s="157" customFormat="1" ht="18" customHeight="1">
      <c r="A26" s="7">
        <v>2005</v>
      </c>
      <c r="B26" s="158">
        <v>11671.6</v>
      </c>
      <c r="C26" s="156">
        <v>12.870501996963446</v>
      </c>
      <c r="D26" s="156">
        <v>38.348297928665652</v>
      </c>
      <c r="E26" s="156">
        <v>7.3567045332057965</v>
      </c>
    </row>
    <row r="27" spans="1:13" s="157" customFormat="1" ht="18" customHeight="1">
      <c r="A27" s="7">
        <v>2006</v>
      </c>
      <c r="B27" s="158">
        <v>12401.1</v>
      </c>
      <c r="C27" s="156">
        <v>6.2502141951403356</v>
      </c>
      <c r="D27" s="156">
        <v>38.008953941312519</v>
      </c>
      <c r="E27" s="156">
        <v>7.4593659265276129</v>
      </c>
    </row>
    <row r="28" spans="1:13" s="157" customFormat="1" ht="18" customHeight="1">
      <c r="A28" s="7">
        <v>2007</v>
      </c>
      <c r="B28" s="158">
        <v>13196.4</v>
      </c>
      <c r="C28" s="156">
        <v>6.4131407697704201</v>
      </c>
      <c r="D28" s="156">
        <v>37.028702266943142</v>
      </c>
      <c r="E28" s="156">
        <v>7.5206996623772104</v>
      </c>
    </row>
    <row r="29" spans="1:13" s="157" customFormat="1" ht="18" customHeight="1">
      <c r="A29" s="7">
        <v>2008</v>
      </c>
      <c r="B29" s="158">
        <v>13427.5</v>
      </c>
      <c r="C29" s="156">
        <v>1.7512351853535835</v>
      </c>
      <c r="D29" s="156">
        <v>37.72161713436509</v>
      </c>
      <c r="E29" s="156">
        <v>7.5067401889463428</v>
      </c>
    </row>
    <row r="30" spans="1:13" s="157" customFormat="1" ht="18" customHeight="1">
      <c r="A30" s="7">
        <v>2009</v>
      </c>
      <c r="B30" s="158">
        <v>10883.4</v>
      </c>
      <c r="C30" s="156">
        <v>-18.946937255632101</v>
      </c>
      <c r="D30" s="156">
        <v>35.5</v>
      </c>
      <c r="E30" s="156">
        <v>6.2031987904805401</v>
      </c>
    </row>
    <row r="31" spans="1:13" s="157" customFormat="1" ht="18" customHeight="1">
      <c r="A31" s="7">
        <v>2010</v>
      </c>
      <c r="B31" s="159">
        <v>12145.9</v>
      </c>
      <c r="C31" s="156">
        <v>11.6002352206112</v>
      </c>
      <c r="D31" s="156">
        <v>37.6</v>
      </c>
      <c r="E31" s="156">
        <v>6.7503544104186588</v>
      </c>
      <c r="K31" s="5"/>
      <c r="L31" s="5"/>
      <c r="M31" s="5"/>
    </row>
    <row r="32" spans="1:13" s="157" customFormat="1" ht="18" customHeight="1">
      <c r="A32" s="7">
        <v>2011</v>
      </c>
      <c r="B32" s="159">
        <v>13051.6</v>
      </c>
      <c r="C32" s="156">
        <v>7.4568372866564037</v>
      </c>
      <c r="D32" s="156">
        <v>38</v>
      </c>
      <c r="E32" s="156">
        <v>7.4086697648177058</v>
      </c>
      <c r="K32" s="5"/>
      <c r="L32" s="5"/>
      <c r="M32" s="5"/>
    </row>
    <row r="33" spans="1:13" s="157" customFormat="1" ht="18" customHeight="1">
      <c r="A33" s="7">
        <v>2012</v>
      </c>
      <c r="B33" s="159">
        <v>12800.1</v>
      </c>
      <c r="C33" s="156">
        <v>-1.926966808667141</v>
      </c>
      <c r="D33" s="156">
        <v>39.949626411490421</v>
      </c>
      <c r="E33" s="156">
        <v>7.6011011748009869</v>
      </c>
      <c r="K33" s="5"/>
      <c r="L33" s="5"/>
      <c r="M33" s="5"/>
    </row>
    <row r="34" spans="1:13" s="157" customFormat="1" ht="18" customHeight="1">
      <c r="A34" s="7">
        <v>2013</v>
      </c>
      <c r="B34" s="159">
        <v>13249.1</v>
      </c>
      <c r="C34" s="156">
        <v>3.5077850954289502</v>
      </c>
      <c r="D34" s="156">
        <v>36.525965522660051</v>
      </c>
      <c r="E34" s="156">
        <v>7.7812605672658828</v>
      </c>
      <c r="K34" s="5"/>
      <c r="L34" s="5"/>
      <c r="M34" s="5"/>
    </row>
    <row r="35" spans="1:13" s="157" customFormat="1" ht="18" customHeight="1">
      <c r="A35" s="7">
        <v>2014</v>
      </c>
      <c r="B35" s="159">
        <v>13812.327606819999</v>
      </c>
      <c r="C35" s="156">
        <v>4.2510631425530798</v>
      </c>
      <c r="D35" s="156">
        <v>37.218958278731371</v>
      </c>
      <c r="E35" s="156">
        <v>7.9803576503349873</v>
      </c>
      <c r="K35" s="5"/>
      <c r="L35" s="5"/>
      <c r="M35" s="5"/>
    </row>
    <row r="36" spans="1:13" s="157" customFormat="1" ht="18" customHeight="1">
      <c r="A36" s="7">
        <v>2015</v>
      </c>
      <c r="B36" s="159">
        <v>14844.2719423</v>
      </c>
      <c r="C36" s="156">
        <v>7.4711834591185466</v>
      </c>
      <c r="D36" s="156">
        <v>38.209636202742246</v>
      </c>
      <c r="E36" s="156">
        <v>8.2555750303929347</v>
      </c>
      <c r="K36" s="5"/>
      <c r="L36" s="5"/>
      <c r="M36" s="5"/>
    </row>
    <row r="37" spans="1:13" s="157" customFormat="1" ht="18" customHeight="1">
      <c r="A37" s="7">
        <v>2016</v>
      </c>
      <c r="B37" s="159">
        <v>15082.48552068</v>
      </c>
      <c r="C37" s="156">
        <v>1.6047508379389841</v>
      </c>
      <c r="D37" s="156">
        <v>37.47836471678864</v>
      </c>
      <c r="E37" s="156">
        <v>8.0875654058142334</v>
      </c>
      <c r="K37" s="5"/>
      <c r="L37" s="5"/>
      <c r="M37" s="5"/>
    </row>
    <row r="38" spans="1:13" s="157" customFormat="1" ht="18" customHeight="1">
      <c r="A38" s="7">
        <v>2017</v>
      </c>
      <c r="B38" s="159">
        <v>16001.440510349999</v>
      </c>
      <c r="C38" s="156">
        <v>6.0928617395985247</v>
      </c>
      <c r="D38" s="156">
        <v>37.907846732621913</v>
      </c>
      <c r="E38" s="156">
        <v>8.1661997596250533</v>
      </c>
      <c r="K38" s="5"/>
      <c r="L38" s="5"/>
      <c r="M38" s="5"/>
    </row>
    <row r="39" spans="1:13" s="157" customFormat="1" ht="18" customHeight="1">
      <c r="A39" s="7">
        <v>2018</v>
      </c>
      <c r="B39" s="159">
        <v>16670.342175999998</v>
      </c>
      <c r="C39" s="156">
        <v>4.180259053660464</v>
      </c>
      <c r="D39" s="156">
        <v>37.613078739908751</v>
      </c>
      <c r="E39" s="156">
        <v>8.1595464383809144</v>
      </c>
      <c r="K39" s="5"/>
      <c r="L39" s="5"/>
      <c r="M39" s="5"/>
    </row>
    <row r="40" spans="1:13" s="157" customFormat="1" ht="18" customHeight="1">
      <c r="A40" s="7" t="s">
        <v>190</v>
      </c>
      <c r="B40" s="159">
        <v>17862.5</v>
      </c>
      <c r="C40" s="156">
        <v>7.1513698484025747</v>
      </c>
      <c r="D40" s="156">
        <v>38.812537345863433</v>
      </c>
      <c r="E40" s="156">
        <v>8.3489411988453242</v>
      </c>
      <c r="K40" s="5"/>
      <c r="L40" s="5"/>
      <c r="M40" s="5"/>
    </row>
    <row r="41" spans="1:13" s="157" customFormat="1" ht="18" customHeight="1">
      <c r="A41" s="7" t="s">
        <v>195</v>
      </c>
      <c r="B41" s="159">
        <v>16367.2</v>
      </c>
      <c r="C41" s="156">
        <v>-8.371168649405174</v>
      </c>
      <c r="D41" s="156">
        <v>37.867489698604658</v>
      </c>
      <c r="E41" s="156">
        <v>8.0839353438087258</v>
      </c>
      <c r="K41" s="5"/>
      <c r="L41" s="5"/>
      <c r="M41" s="5"/>
    </row>
    <row r="42" spans="1:13" s="77" customFormat="1" ht="12">
      <c r="A42" s="81" t="s">
        <v>196</v>
      </c>
      <c r="B42" s="5"/>
      <c r="C42" s="5"/>
      <c r="D42" s="5"/>
      <c r="E42" s="5"/>
      <c r="G42" s="157"/>
      <c r="H42" s="157"/>
      <c r="I42" s="157"/>
      <c r="J42" s="157"/>
    </row>
    <row r="43" spans="1:13" s="77" customFormat="1" ht="12">
      <c r="A43" s="81" t="s">
        <v>197</v>
      </c>
      <c r="B43" s="5"/>
      <c r="C43" s="5"/>
      <c r="D43" s="5"/>
      <c r="E43" s="5"/>
      <c r="G43" s="157"/>
      <c r="H43" s="157"/>
      <c r="I43" s="157"/>
      <c r="J43" s="157"/>
    </row>
    <row r="44" spans="1:13" s="77" customFormat="1" ht="12">
      <c r="A44" s="81" t="s">
        <v>194</v>
      </c>
      <c r="B44" s="5"/>
      <c r="C44" s="5"/>
      <c r="D44" s="5"/>
      <c r="E44" s="5"/>
      <c r="G44" s="157"/>
      <c r="H44" s="157"/>
      <c r="I44" s="157"/>
      <c r="J44" s="157"/>
    </row>
    <row r="45" spans="1:13" s="77" customFormat="1" ht="12">
      <c r="A45" s="5"/>
      <c r="B45" s="5"/>
      <c r="C45" s="5"/>
      <c r="D45" s="5"/>
      <c r="E45" s="5"/>
      <c r="G45" s="157"/>
      <c r="H45" s="157"/>
      <c r="I45" s="157"/>
      <c r="J45" s="157"/>
    </row>
    <row r="46" spans="1:13" s="77" customFormat="1" ht="12">
      <c r="A46" s="5"/>
      <c r="B46" s="5"/>
      <c r="C46" s="5"/>
      <c r="D46" s="5"/>
      <c r="E46" s="5"/>
    </row>
    <row r="47" spans="1:13" s="77" customFormat="1" ht="12">
      <c r="A47" s="5"/>
      <c r="B47" s="5"/>
      <c r="C47" s="5"/>
      <c r="D47" s="5"/>
      <c r="E47" s="5"/>
    </row>
    <row r="48" spans="1:13" s="77" customFormat="1" ht="12">
      <c r="A48" s="5"/>
      <c r="B48" s="5"/>
      <c r="C48" s="5"/>
      <c r="D48" s="5"/>
      <c r="E48" s="5"/>
    </row>
    <row r="49" spans="1:5" s="77" customFormat="1" ht="12">
      <c r="A49" s="5"/>
      <c r="B49" s="5"/>
      <c r="C49" s="5"/>
      <c r="D49" s="5"/>
      <c r="E49" s="5"/>
    </row>
    <row r="50" spans="1:5" s="77" customFormat="1" ht="12">
      <c r="A50" s="5"/>
      <c r="B50" s="5"/>
      <c r="C50" s="5"/>
      <c r="D50" s="5"/>
      <c r="E50" s="5"/>
    </row>
    <row r="51" spans="1:5" s="77" customFormat="1" ht="12">
      <c r="A51" s="5"/>
      <c r="B51" s="5"/>
      <c r="C51" s="5"/>
      <c r="D51" s="5"/>
      <c r="E51" s="5"/>
    </row>
    <row r="52" spans="1:5" s="77" customFormat="1" ht="12">
      <c r="A52" s="5"/>
      <c r="B52" s="5"/>
      <c r="C52" s="5"/>
      <c r="D52" s="5"/>
      <c r="E52" s="5"/>
    </row>
    <row r="53" spans="1:5" s="77" customFormat="1" ht="12">
      <c r="A53" s="5"/>
      <c r="B53" s="5"/>
      <c r="C53" s="5"/>
      <c r="D53" s="5"/>
      <c r="E53" s="5"/>
    </row>
    <row r="54" spans="1:5" s="77" customFormat="1" ht="12">
      <c r="A54" s="5"/>
      <c r="B54" s="5"/>
      <c r="C54" s="5"/>
      <c r="D54" s="5"/>
      <c r="E54" s="5"/>
    </row>
    <row r="55" spans="1:5" s="77" customFormat="1" ht="12">
      <c r="A55" s="5"/>
      <c r="B55" s="5"/>
      <c r="C55" s="5"/>
      <c r="D55" s="5"/>
      <c r="E55" s="5"/>
    </row>
    <row r="56" spans="1:5" s="77" customFormat="1" ht="12">
      <c r="A56" s="5"/>
      <c r="B56" s="5"/>
      <c r="C56" s="5"/>
      <c r="D56" s="5"/>
      <c r="E56" s="5"/>
    </row>
    <row r="57" spans="1:5" s="77" customFormat="1" ht="12">
      <c r="A57" s="5"/>
      <c r="B57" s="5"/>
      <c r="C57" s="5"/>
      <c r="D57" s="5"/>
      <c r="E57" s="5"/>
    </row>
    <row r="58" spans="1:5" s="77" customFormat="1" ht="12">
      <c r="A58" s="5"/>
      <c r="B58" s="5"/>
      <c r="C58" s="5"/>
      <c r="D58" s="5"/>
      <c r="E58" s="5"/>
    </row>
    <row r="59" spans="1:5" s="77" customFormat="1" ht="12">
      <c r="A59" s="5"/>
      <c r="B59" s="5"/>
      <c r="C59" s="5"/>
      <c r="D59" s="5"/>
      <c r="E59" s="5"/>
    </row>
    <row r="60" spans="1:5" s="77" customFormat="1" ht="12">
      <c r="A60" s="5"/>
      <c r="B60" s="5"/>
      <c r="C60" s="5"/>
      <c r="D60" s="5"/>
      <c r="E60" s="5"/>
    </row>
    <row r="61" spans="1:5" s="77" customFormat="1" ht="12">
      <c r="A61" s="5"/>
      <c r="B61" s="5"/>
      <c r="C61" s="5"/>
      <c r="D61" s="5"/>
      <c r="E61" s="5"/>
    </row>
    <row r="62" spans="1:5" s="77" customFormat="1" ht="12">
      <c r="A62" s="5"/>
      <c r="B62" s="5"/>
      <c r="C62" s="5"/>
      <c r="D62" s="5"/>
      <c r="E62" s="5"/>
    </row>
    <row r="63" spans="1:5" s="77" customFormat="1" ht="12">
      <c r="A63" s="5"/>
      <c r="B63" s="5"/>
      <c r="C63" s="5"/>
      <c r="D63" s="5"/>
      <c r="E63" s="5"/>
    </row>
    <row r="64" spans="1:5" s="77" customFormat="1" ht="12">
      <c r="A64" s="5"/>
      <c r="B64" s="5"/>
      <c r="C64" s="5"/>
      <c r="D64" s="5"/>
      <c r="E64" s="5"/>
    </row>
    <row r="65" spans="1:5" s="77" customFormat="1" ht="12">
      <c r="A65" s="5"/>
      <c r="B65" s="5"/>
      <c r="C65" s="5"/>
      <c r="D65" s="5"/>
      <c r="E65" s="5"/>
    </row>
    <row r="66" spans="1:5" s="77" customFormat="1" ht="12">
      <c r="A66" s="5"/>
      <c r="B66" s="5"/>
      <c r="C66" s="5"/>
      <c r="D66" s="5"/>
      <c r="E66" s="5"/>
    </row>
    <row r="67" spans="1:5" s="77" customFormat="1" ht="12">
      <c r="A67" s="5"/>
      <c r="B67" s="5"/>
      <c r="C67" s="5"/>
      <c r="D67" s="5"/>
      <c r="E67" s="5"/>
    </row>
    <row r="68" spans="1:5" s="77" customFormat="1" ht="12">
      <c r="A68" s="5"/>
      <c r="B68" s="5"/>
      <c r="C68" s="5"/>
      <c r="D68" s="5"/>
      <c r="E68" s="5"/>
    </row>
    <row r="69" spans="1:5" s="77" customFormat="1" ht="12">
      <c r="A69" s="5"/>
      <c r="B69" s="5"/>
      <c r="C69" s="5"/>
      <c r="D69" s="5"/>
      <c r="E69" s="5"/>
    </row>
    <row r="70" spans="1:5" s="77" customFormat="1" ht="12">
      <c r="A70" s="5"/>
      <c r="B70" s="5"/>
      <c r="C70" s="5"/>
      <c r="D70" s="5"/>
      <c r="E70" s="5"/>
    </row>
    <row r="71" spans="1:5" s="77" customFormat="1" ht="12">
      <c r="A71" s="5"/>
      <c r="B71" s="5"/>
      <c r="C71" s="5"/>
      <c r="D71" s="5"/>
      <c r="E71" s="5"/>
    </row>
    <row r="72" spans="1:5" s="77" customFormat="1" ht="12">
      <c r="A72" s="5"/>
      <c r="B72" s="5"/>
      <c r="C72" s="5"/>
      <c r="D72" s="5"/>
      <c r="E72" s="5"/>
    </row>
    <row r="73" spans="1:5" s="77" customFormat="1" ht="12">
      <c r="A73" s="5"/>
      <c r="B73" s="5"/>
      <c r="C73" s="5"/>
      <c r="D73" s="5"/>
      <c r="E73" s="5"/>
    </row>
    <row r="74" spans="1:5" s="77" customFormat="1" ht="12">
      <c r="A74" s="5"/>
      <c r="B74" s="5"/>
      <c r="C74" s="5"/>
      <c r="D74" s="5"/>
      <c r="E74" s="5"/>
    </row>
    <row r="75" spans="1:5" s="77" customFormat="1" ht="12">
      <c r="A75" s="5"/>
      <c r="B75" s="5"/>
      <c r="C75" s="5"/>
      <c r="D75" s="5"/>
      <c r="E75" s="5"/>
    </row>
    <row r="76" spans="1:5" s="77" customFormat="1" ht="12">
      <c r="A76" s="5"/>
      <c r="B76" s="5"/>
      <c r="C76" s="5"/>
      <c r="D76" s="5"/>
      <c r="E76" s="5"/>
    </row>
    <row r="77" spans="1:5" s="77" customFormat="1" ht="12">
      <c r="A77" s="5"/>
      <c r="B77" s="5"/>
      <c r="C77" s="5"/>
      <c r="D77" s="5"/>
      <c r="E77" s="5"/>
    </row>
    <row r="78" spans="1:5" s="77" customFormat="1" ht="12">
      <c r="A78" s="5"/>
      <c r="B78" s="5"/>
      <c r="C78" s="5"/>
      <c r="D78" s="5"/>
      <c r="E78" s="5"/>
    </row>
    <row r="79" spans="1:5" s="77" customFormat="1" ht="12">
      <c r="A79" s="5"/>
      <c r="B79" s="5"/>
      <c r="C79" s="5"/>
      <c r="D79" s="5"/>
      <c r="E79" s="5"/>
    </row>
    <row r="80" spans="1:5" s="77" customFormat="1" ht="12">
      <c r="A80" s="5"/>
      <c r="B80" s="5"/>
      <c r="C80" s="5"/>
      <c r="D80" s="5"/>
      <c r="E80" s="5"/>
    </row>
    <row r="81" spans="1:5" s="77" customFormat="1" ht="12">
      <c r="A81" s="5"/>
      <c r="B81" s="5"/>
      <c r="C81" s="5"/>
      <c r="D81" s="5"/>
      <c r="E81" s="5"/>
    </row>
    <row r="82" spans="1:5" s="77" customFormat="1" ht="12">
      <c r="A82" s="5"/>
      <c r="B82" s="5"/>
      <c r="C82" s="5"/>
      <c r="D82" s="5"/>
      <c r="E82" s="5"/>
    </row>
    <row r="83" spans="1:5" s="77" customFormat="1" ht="12">
      <c r="A83" s="5"/>
      <c r="B83" s="5"/>
      <c r="C83" s="5"/>
      <c r="D83" s="5"/>
      <c r="E83" s="5"/>
    </row>
    <row r="84" spans="1:5" s="77" customFormat="1" ht="12">
      <c r="A84" s="5"/>
      <c r="B84" s="5"/>
      <c r="C84" s="5"/>
      <c r="D84" s="5"/>
      <c r="E84" s="5"/>
    </row>
  </sheetData>
  <printOptions horizontalCentered="1"/>
  <pageMargins left="0.39370078740157483" right="0.39370078740157483" top="0.98425196850393704" bottom="0.98425196850393704" header="0" footer="0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81"/>
  <sheetViews>
    <sheetView showGridLines="0" workbookViewId="0">
      <pane xSplit="1" ySplit="7" topLeftCell="B30" activePane="bottomRight" state="frozen"/>
      <selection activeCell="B22" sqref="B22"/>
      <selection pane="topRight" activeCell="B22" sqref="B22"/>
      <selection pane="bottomLeft" activeCell="B22" sqref="B22"/>
      <selection pane="bottomRight" activeCell="A39" sqref="A39"/>
    </sheetView>
  </sheetViews>
  <sheetFormatPr defaultRowHeight="12.75"/>
  <cols>
    <col min="1" max="1" width="14.7109375" style="1" customWidth="1"/>
    <col min="2" max="6" width="12.5703125" style="1" customWidth="1"/>
    <col min="7" max="7" width="14" style="1" customWidth="1"/>
    <col min="8" max="16384" width="9.140625" style="1"/>
  </cols>
  <sheetData>
    <row r="1" spans="1:7" s="64" customFormat="1">
      <c r="A1" s="63" t="s">
        <v>4</v>
      </c>
    </row>
    <row r="2" spans="1:7" s="64" customFormat="1"/>
    <row r="3" spans="1:7" s="64" customFormat="1">
      <c r="A3" s="65" t="s">
        <v>125</v>
      </c>
      <c r="B3" s="65"/>
    </row>
    <row r="4" spans="1:7">
      <c r="G4" s="4"/>
    </row>
    <row r="5" spans="1:7" s="3" customFormat="1" ht="15.75" customHeight="1">
      <c r="A5" s="262" t="s">
        <v>0</v>
      </c>
      <c r="B5" s="259" t="s">
        <v>112</v>
      </c>
      <c r="C5" s="260"/>
      <c r="D5" s="260"/>
      <c r="E5" s="260"/>
      <c r="F5" s="260"/>
      <c r="G5" s="261"/>
    </row>
    <row r="6" spans="1:7" s="3" customFormat="1" ht="48">
      <c r="A6" s="262"/>
      <c r="B6" s="99" t="s">
        <v>105</v>
      </c>
      <c r="C6" s="99" t="s">
        <v>106</v>
      </c>
      <c r="D6" s="99" t="s">
        <v>107</v>
      </c>
      <c r="E6" s="99" t="s">
        <v>108</v>
      </c>
      <c r="F6" s="99" t="s">
        <v>109</v>
      </c>
      <c r="G6" s="100" t="s">
        <v>1</v>
      </c>
    </row>
    <row r="7" spans="1:7" s="3" customFormat="1" ht="12.75" customHeight="1">
      <c r="A7" s="262"/>
      <c r="B7" s="101" t="s">
        <v>87</v>
      </c>
      <c r="C7" s="101" t="s">
        <v>88</v>
      </c>
      <c r="D7" s="101" t="s">
        <v>110</v>
      </c>
      <c r="E7" s="101" t="s">
        <v>89</v>
      </c>
      <c r="F7" s="101" t="s">
        <v>90</v>
      </c>
      <c r="G7" s="101" t="s">
        <v>111</v>
      </c>
    </row>
    <row r="8" spans="1:7" s="6" customFormat="1" ht="18" customHeight="1">
      <c r="A8" s="7">
        <v>2006</v>
      </c>
      <c r="B8" s="88">
        <v>1801741</v>
      </c>
      <c r="C8" s="88">
        <v>1333689</v>
      </c>
      <c r="D8" s="88">
        <v>1236638</v>
      </c>
      <c r="E8" s="88">
        <v>30370</v>
      </c>
      <c r="F8" s="88">
        <v>378439</v>
      </c>
      <c r="G8" s="88">
        <v>3513869</v>
      </c>
    </row>
    <row r="9" spans="1:7" s="6" customFormat="1" ht="18" customHeight="1">
      <c r="A9" s="7">
        <v>2007</v>
      </c>
      <c r="B9" s="88">
        <v>1790216</v>
      </c>
      <c r="C9" s="88">
        <v>1441743</v>
      </c>
      <c r="D9" s="88">
        <v>1350002</v>
      </c>
      <c r="E9" s="88">
        <v>37521</v>
      </c>
      <c r="F9" s="88">
        <v>361904</v>
      </c>
      <c r="G9" s="88">
        <v>3593863</v>
      </c>
    </row>
    <row r="10" spans="1:7" s="6" customFormat="1" ht="18" customHeight="1">
      <c r="A10" s="7">
        <v>2008</v>
      </c>
      <c r="B10" s="88">
        <v>1747349</v>
      </c>
      <c r="C10" s="88">
        <v>1490442</v>
      </c>
      <c r="D10" s="88">
        <v>1398974</v>
      </c>
      <c r="E10" s="88">
        <v>49026</v>
      </c>
      <c r="F10" s="88">
        <v>345982</v>
      </c>
      <c r="G10" s="88">
        <v>3583773</v>
      </c>
    </row>
    <row r="11" spans="1:7" s="6" customFormat="1" ht="18" customHeight="1">
      <c r="A11" s="7">
        <v>2009</v>
      </c>
      <c r="B11" s="88">
        <v>1707943</v>
      </c>
      <c r="C11" s="88">
        <v>1443033</v>
      </c>
      <c r="D11" s="88">
        <v>1359119</v>
      </c>
      <c r="E11" s="88">
        <v>56265</v>
      </c>
      <c r="F11" s="88">
        <v>337050</v>
      </c>
      <c r="G11" s="88">
        <v>3488026</v>
      </c>
    </row>
    <row r="12" spans="1:7" s="6" customFormat="1" ht="18" customHeight="1">
      <c r="A12" s="7">
        <v>2010</v>
      </c>
      <c r="B12" s="88">
        <v>1688885</v>
      </c>
      <c r="C12" s="88">
        <v>1414393</v>
      </c>
      <c r="D12" s="88">
        <v>1346386</v>
      </c>
      <c r="E12" s="88">
        <v>60419</v>
      </c>
      <c r="F12" s="88">
        <v>321362</v>
      </c>
      <c r="G12" s="88">
        <v>3424640</v>
      </c>
    </row>
    <row r="13" spans="1:7" s="6" customFormat="1" ht="18" customHeight="1">
      <c r="A13" s="7">
        <v>2011</v>
      </c>
      <c r="B13" s="88">
        <v>1623771</v>
      </c>
      <c r="C13" s="88">
        <v>1413623</v>
      </c>
      <c r="D13" s="88">
        <v>1344798</v>
      </c>
      <c r="E13" s="88">
        <v>70814</v>
      </c>
      <c r="F13" s="88">
        <v>318675</v>
      </c>
      <c r="G13" s="88">
        <v>3356069</v>
      </c>
    </row>
    <row r="14" spans="1:7" s="6" customFormat="1" ht="18" customHeight="1">
      <c r="A14" s="7">
        <v>2012</v>
      </c>
      <c r="B14" s="88">
        <v>1615303</v>
      </c>
      <c r="C14" s="88">
        <v>1359871</v>
      </c>
      <c r="D14" s="88">
        <v>1308730</v>
      </c>
      <c r="E14" s="88">
        <v>73285</v>
      </c>
      <c r="F14" s="88">
        <v>301621</v>
      </c>
      <c r="G14" s="88">
        <v>3276795</v>
      </c>
    </row>
    <row r="15" spans="1:7" s="6" customFormat="1" ht="18" customHeight="1">
      <c r="A15" s="7">
        <v>2013</v>
      </c>
      <c r="B15" s="88">
        <v>1559093</v>
      </c>
      <c r="C15" s="88">
        <v>1356857</v>
      </c>
      <c r="D15" s="88">
        <v>1304659</v>
      </c>
      <c r="E15" s="88">
        <v>75568</v>
      </c>
      <c r="F15" s="88">
        <v>282310</v>
      </c>
      <c r="G15" s="88">
        <v>3198260</v>
      </c>
    </row>
    <row r="16" spans="1:7" s="6" customFormat="1" ht="18" customHeight="1">
      <c r="A16" s="7">
        <v>2014</v>
      </c>
      <c r="B16" s="88">
        <v>1585593</v>
      </c>
      <c r="C16" s="88">
        <v>1349453</v>
      </c>
      <c r="D16" s="88">
        <v>1295476</v>
      </c>
      <c r="E16" s="88">
        <v>79043</v>
      </c>
      <c r="F16" s="88">
        <v>272282</v>
      </c>
      <c r="G16" s="88">
        <v>3207328</v>
      </c>
    </row>
    <row r="17" spans="1:13" s="6" customFormat="1" ht="18" customHeight="1">
      <c r="A17" s="7">
        <v>2015</v>
      </c>
      <c r="B17" s="88">
        <v>1642520</v>
      </c>
      <c r="C17" s="88">
        <v>1346306</v>
      </c>
      <c r="D17" s="88">
        <v>1291225</v>
      </c>
      <c r="E17" s="88">
        <v>81268</v>
      </c>
      <c r="F17" s="88">
        <v>266493</v>
      </c>
      <c r="G17" s="88">
        <v>3255319</v>
      </c>
    </row>
    <row r="18" spans="1:13" s="6" customFormat="1" ht="18" customHeight="1">
      <c r="A18" s="7">
        <v>2016</v>
      </c>
      <c r="B18" s="88">
        <v>1659866</v>
      </c>
      <c r="C18" s="88">
        <v>1386124</v>
      </c>
      <c r="D18" s="88">
        <v>1330184</v>
      </c>
      <c r="E18" s="88">
        <v>83227</v>
      </c>
      <c r="F18" s="88">
        <v>263244</v>
      </c>
      <c r="G18" s="88">
        <v>3309234</v>
      </c>
      <c r="H18" s="141"/>
    </row>
    <row r="19" spans="1:13" s="6" customFormat="1" ht="18" customHeight="1">
      <c r="A19" s="7">
        <v>2017</v>
      </c>
      <c r="B19" s="88">
        <v>1688341</v>
      </c>
      <c r="C19" s="88">
        <v>1447402</v>
      </c>
      <c r="D19" s="88">
        <v>1388125</v>
      </c>
      <c r="E19" s="88">
        <v>89622</v>
      </c>
      <c r="F19" s="88">
        <v>267367</v>
      </c>
      <c r="G19" s="88">
        <v>3403110</v>
      </c>
      <c r="H19" s="141"/>
    </row>
    <row r="20" spans="1:13" s="6" customFormat="1" ht="18" customHeight="1">
      <c r="A20" s="7">
        <v>2018</v>
      </c>
      <c r="B20" s="88">
        <v>1761039</v>
      </c>
      <c r="C20" s="88">
        <v>1490258</v>
      </c>
      <c r="D20" s="88">
        <v>1428119</v>
      </c>
      <c r="E20" s="88">
        <v>94678</v>
      </c>
      <c r="F20" s="88">
        <v>282621</v>
      </c>
      <c r="G20" s="88">
        <v>3533918</v>
      </c>
      <c r="H20" s="141"/>
    </row>
    <row r="21" spans="1:13" s="6" customFormat="1" ht="18" customHeight="1">
      <c r="A21" s="7">
        <v>2019</v>
      </c>
      <c r="B21" s="88">
        <v>1847813</v>
      </c>
      <c r="C21" s="88">
        <v>1546333</v>
      </c>
      <c r="D21" s="88">
        <v>1481247</v>
      </c>
      <c r="E21" s="88">
        <v>99453</v>
      </c>
      <c r="F21" s="88">
        <v>290919</v>
      </c>
      <c r="G21" s="88">
        <v>3685065</v>
      </c>
      <c r="H21" s="141"/>
    </row>
    <row r="22" spans="1:13" s="81" customFormat="1" ht="18" customHeight="1">
      <c r="A22" s="7">
        <v>2020</v>
      </c>
      <c r="B22" s="239">
        <v>1721263</v>
      </c>
      <c r="C22" s="239">
        <v>1738188</v>
      </c>
      <c r="D22" s="239">
        <v>1666489</v>
      </c>
      <c r="E22" s="239">
        <v>113354</v>
      </c>
      <c r="F22" s="239">
        <v>332997</v>
      </c>
      <c r="G22" s="239">
        <v>3792448</v>
      </c>
      <c r="H22" s="240"/>
    </row>
    <row r="23" spans="1:13" s="6" customFormat="1" ht="18" customHeight="1">
      <c r="A23" s="256" t="s">
        <v>3</v>
      </c>
      <c r="B23" s="257"/>
      <c r="C23" s="257"/>
      <c r="D23" s="257"/>
      <c r="E23" s="257"/>
      <c r="F23" s="257"/>
      <c r="G23" s="258"/>
    </row>
    <row r="24" spans="1:13" s="6" customFormat="1" ht="18" customHeight="1">
      <c r="A24" s="7">
        <v>2007</v>
      </c>
      <c r="B24" s="9">
        <f>(B9-B8)/B8*100</f>
        <v>-0.63965908529583326</v>
      </c>
      <c r="C24" s="9">
        <f t="shared" ref="C24:G24" si="0">(C9-C8)/C8*100</f>
        <v>8.1018888211569564</v>
      </c>
      <c r="D24" s="9">
        <f t="shared" si="0"/>
        <v>9.1671127686517799</v>
      </c>
      <c r="E24" s="9">
        <f t="shared" si="0"/>
        <v>23.546262759301943</v>
      </c>
      <c r="F24" s="9">
        <f t="shared" si="0"/>
        <v>-4.3692642671606254</v>
      </c>
      <c r="G24" s="9">
        <f t="shared" si="0"/>
        <v>2.2765219762034383</v>
      </c>
      <c r="H24" s="144"/>
      <c r="I24" s="144"/>
      <c r="J24" s="144"/>
      <c r="K24" s="144"/>
      <c r="L24" s="144"/>
      <c r="M24" s="144"/>
    </row>
    <row r="25" spans="1:13" s="6" customFormat="1" ht="18" customHeight="1">
      <c r="A25" s="7">
        <v>2008</v>
      </c>
      <c r="B25" s="9">
        <f t="shared" ref="B25:G25" si="1">(B10-B9)/B9*100</f>
        <v>-2.3945155221492826</v>
      </c>
      <c r="C25" s="9">
        <f t="shared" si="1"/>
        <v>3.3777864709591099</v>
      </c>
      <c r="D25" s="9">
        <f t="shared" si="1"/>
        <v>3.6275501814071389</v>
      </c>
      <c r="E25" s="9">
        <f t="shared" si="1"/>
        <v>30.662828815863119</v>
      </c>
      <c r="F25" s="9">
        <f t="shared" si="1"/>
        <v>-4.399509262124762</v>
      </c>
      <c r="G25" s="9">
        <f t="shared" si="1"/>
        <v>-0.2807563894338766</v>
      </c>
      <c r="H25" s="144"/>
      <c r="I25" s="144"/>
      <c r="J25" s="144"/>
      <c r="K25" s="144"/>
      <c r="L25" s="144"/>
      <c r="M25" s="144"/>
    </row>
    <row r="26" spans="1:13" s="6" customFormat="1" ht="18" customHeight="1">
      <c r="A26" s="7">
        <v>2009</v>
      </c>
      <c r="B26" s="9">
        <f t="shared" ref="B26:G26" si="2">(B11-B10)/B10*100</f>
        <v>-2.2551877157911786</v>
      </c>
      <c r="C26" s="9">
        <f t="shared" si="2"/>
        <v>-3.1808684940440486</v>
      </c>
      <c r="D26" s="9">
        <f t="shared" si="2"/>
        <v>-2.8488735316024458</v>
      </c>
      <c r="E26" s="9">
        <f t="shared" si="2"/>
        <v>14.765634561253213</v>
      </c>
      <c r="F26" s="9">
        <f t="shared" si="2"/>
        <v>-2.5816371949985837</v>
      </c>
      <c r="G26" s="9">
        <f t="shared" si="2"/>
        <v>-2.6716814932195758</v>
      </c>
      <c r="H26" s="144"/>
      <c r="I26" s="144"/>
      <c r="J26" s="144"/>
      <c r="K26" s="144"/>
      <c r="L26" s="144"/>
      <c r="M26" s="144"/>
    </row>
    <row r="27" spans="1:13" s="6" customFormat="1" ht="18" customHeight="1">
      <c r="A27" s="7">
        <v>2010</v>
      </c>
      <c r="B27" s="9">
        <f t="shared" ref="B27:G27" si="3">(B12-B11)/B11*100</f>
        <v>-1.1158452009229816</v>
      </c>
      <c r="C27" s="9">
        <f t="shared" si="3"/>
        <v>-1.9847085964077051</v>
      </c>
      <c r="D27" s="9">
        <f t="shared" si="3"/>
        <v>-0.93685689038266706</v>
      </c>
      <c r="E27" s="9">
        <f t="shared" si="3"/>
        <v>7.3829201101928383</v>
      </c>
      <c r="F27" s="9">
        <f t="shared" si="3"/>
        <v>-4.6545022993621119</v>
      </c>
      <c r="G27" s="9">
        <f t="shared" si="3"/>
        <v>-1.8172456283296052</v>
      </c>
      <c r="H27" s="144"/>
      <c r="I27" s="144"/>
      <c r="J27" s="144"/>
      <c r="K27" s="144"/>
      <c r="L27" s="144"/>
      <c r="M27" s="144"/>
    </row>
    <row r="28" spans="1:13" s="6" customFormat="1" ht="18" customHeight="1">
      <c r="A28" s="7">
        <v>2011</v>
      </c>
      <c r="B28" s="9">
        <f t="shared" ref="B28:G28" si="4">(B13-B12)/B12*100</f>
        <v>-3.8554430881913215</v>
      </c>
      <c r="C28" s="9">
        <f t="shared" si="4"/>
        <v>-5.4440314679159184E-2</v>
      </c>
      <c r="D28" s="9">
        <f t="shared" si="4"/>
        <v>-0.11794537376354181</v>
      </c>
      <c r="E28" s="9">
        <f t="shared" si="4"/>
        <v>17.204852778099607</v>
      </c>
      <c r="F28" s="9">
        <f t="shared" si="4"/>
        <v>-0.83612872710525821</v>
      </c>
      <c r="G28" s="9">
        <f t="shared" si="4"/>
        <v>-2.0022834516912726</v>
      </c>
      <c r="H28" s="144"/>
      <c r="I28" s="144"/>
      <c r="J28" s="144"/>
      <c r="K28" s="144"/>
      <c r="L28" s="144"/>
      <c r="M28" s="144"/>
    </row>
    <row r="29" spans="1:13" s="6" customFormat="1" ht="18" customHeight="1">
      <c r="A29" s="7">
        <v>2012</v>
      </c>
      <c r="B29" s="9">
        <f t="shared" ref="B29:G29" si="5">(B14-B13)/B13*100</f>
        <v>-0.52150210836380251</v>
      </c>
      <c r="C29" s="9">
        <f t="shared" si="5"/>
        <v>-3.8024282287427416</v>
      </c>
      <c r="D29" s="9">
        <f t="shared" si="5"/>
        <v>-2.6820384920263116</v>
      </c>
      <c r="E29" s="9">
        <f t="shared" si="5"/>
        <v>3.4894229954528768</v>
      </c>
      <c r="F29" s="9">
        <f t="shared" si="5"/>
        <v>-5.3515336942025575</v>
      </c>
      <c r="G29" s="9">
        <f t="shared" si="5"/>
        <v>-2.3621087647482812</v>
      </c>
      <c r="H29" s="144"/>
      <c r="I29" s="144"/>
      <c r="J29" s="144"/>
      <c r="K29" s="144"/>
      <c r="L29" s="144"/>
      <c r="M29" s="144"/>
    </row>
    <row r="30" spans="1:13" s="5" customFormat="1" ht="18" customHeight="1">
      <c r="A30" s="7">
        <v>2013</v>
      </c>
      <c r="B30" s="9">
        <f t="shared" ref="B30:G30" si="6">(B15-B14)/B14*100</f>
        <v>-3.4798424815653783</v>
      </c>
      <c r="C30" s="9">
        <f t="shared" si="6"/>
        <v>-0.22163867013856461</v>
      </c>
      <c r="D30" s="9">
        <f t="shared" si="6"/>
        <v>-0.31106492553849913</v>
      </c>
      <c r="E30" s="9">
        <f t="shared" si="6"/>
        <v>3.1152350412772054</v>
      </c>
      <c r="F30" s="9">
        <f t="shared" si="6"/>
        <v>-6.4024056680403545</v>
      </c>
      <c r="G30" s="9">
        <f t="shared" si="6"/>
        <v>-2.3967016551233749</v>
      </c>
      <c r="H30" s="144"/>
      <c r="I30" s="144"/>
      <c r="J30" s="144"/>
      <c r="K30" s="144"/>
      <c r="L30" s="144"/>
      <c r="M30" s="144"/>
    </row>
    <row r="31" spans="1:13" s="5" customFormat="1" ht="18" customHeight="1">
      <c r="A31" s="7">
        <v>2014</v>
      </c>
      <c r="B31" s="9">
        <f t="shared" ref="B31:G31" si="7">(B16-B15)/B15*100</f>
        <v>1.6997061753211644</v>
      </c>
      <c r="C31" s="9">
        <f t="shared" si="7"/>
        <v>-0.54567283066675409</v>
      </c>
      <c r="D31" s="9">
        <f t="shared" si="7"/>
        <v>-0.70386208196931155</v>
      </c>
      <c r="E31" s="9">
        <f t="shared" si="7"/>
        <v>4.5985073046792291</v>
      </c>
      <c r="F31" s="9">
        <f t="shared" si="7"/>
        <v>-3.5521235521235517</v>
      </c>
      <c r="G31" s="9">
        <f t="shared" si="7"/>
        <v>0.2835291689856359</v>
      </c>
      <c r="H31" s="144"/>
      <c r="I31" s="144"/>
      <c r="J31" s="144"/>
      <c r="K31" s="144"/>
      <c r="L31" s="144"/>
      <c r="M31" s="144"/>
    </row>
    <row r="32" spans="1:13" s="5" customFormat="1" ht="18" customHeight="1">
      <c r="A32" s="7">
        <v>2015</v>
      </c>
      <c r="B32" s="9">
        <f t="shared" ref="B32:G32" si="8">(B17-B16)/B16*100</f>
        <v>3.5902655977921194</v>
      </c>
      <c r="C32" s="9">
        <f t="shared" si="8"/>
        <v>-0.23320560256637318</v>
      </c>
      <c r="D32" s="9">
        <f t="shared" si="8"/>
        <v>-0.32814193393007668</v>
      </c>
      <c r="E32" s="9">
        <f t="shared" si="8"/>
        <v>2.8149235226395759</v>
      </c>
      <c r="F32" s="9">
        <f t="shared" si="8"/>
        <v>-2.1261045533674645</v>
      </c>
      <c r="G32" s="9">
        <f t="shared" si="8"/>
        <v>1.4962922407686399</v>
      </c>
      <c r="H32" s="144"/>
      <c r="I32" s="144"/>
      <c r="J32" s="144"/>
      <c r="K32" s="144"/>
      <c r="L32" s="144"/>
      <c r="M32" s="144"/>
    </row>
    <row r="33" spans="1:13" s="5" customFormat="1" ht="18" customHeight="1">
      <c r="A33" s="7">
        <v>2016</v>
      </c>
      <c r="B33" s="9">
        <f t="shared" ref="B33:G33" si="9">(B18-B17)/B17*100</f>
        <v>1.0560602001802109</v>
      </c>
      <c r="C33" s="9">
        <f t="shared" si="9"/>
        <v>2.9575742810326924</v>
      </c>
      <c r="D33" s="9">
        <f t="shared" si="9"/>
        <v>3.0172123371217254</v>
      </c>
      <c r="E33" s="9">
        <f t="shared" si="9"/>
        <v>2.4105428951124672</v>
      </c>
      <c r="F33" s="9">
        <f t="shared" si="9"/>
        <v>-1.2191689838007003</v>
      </c>
      <c r="G33" s="9">
        <f t="shared" si="9"/>
        <v>1.6562124940750815</v>
      </c>
      <c r="H33" s="144"/>
      <c r="I33" s="144"/>
      <c r="J33" s="144"/>
      <c r="K33" s="144"/>
      <c r="L33" s="144"/>
      <c r="M33" s="144"/>
    </row>
    <row r="34" spans="1:13" s="5" customFormat="1" ht="18" customHeight="1">
      <c r="A34" s="7">
        <v>2017</v>
      </c>
      <c r="B34" s="9">
        <f t="shared" ref="B34:G37" si="10">(B19-B18)/B18*100</f>
        <v>1.7154999258976327</v>
      </c>
      <c r="C34" s="9">
        <f t="shared" si="10"/>
        <v>4.4208166080379536</v>
      </c>
      <c r="D34" s="9">
        <f t="shared" si="10"/>
        <v>4.3558635497044014</v>
      </c>
      <c r="E34" s="9">
        <f t="shared" si="10"/>
        <v>7.6838045345861321</v>
      </c>
      <c r="F34" s="9">
        <f t="shared" si="10"/>
        <v>1.5662275303520687</v>
      </c>
      <c r="G34" s="9">
        <f t="shared" si="10"/>
        <v>2.836789420149799</v>
      </c>
      <c r="H34" s="144"/>
      <c r="I34" s="144"/>
      <c r="J34" s="144"/>
      <c r="K34" s="144"/>
      <c r="L34" s="144"/>
      <c r="M34" s="144"/>
    </row>
    <row r="35" spans="1:13" s="5" customFormat="1" ht="18" customHeight="1">
      <c r="A35" s="7">
        <v>2018</v>
      </c>
      <c r="B35" s="9">
        <f t="shared" si="10"/>
        <v>4.3058837047729099</v>
      </c>
      <c r="C35" s="9">
        <f t="shared" si="10"/>
        <v>2.9608913073216701</v>
      </c>
      <c r="D35" s="9">
        <f t="shared" si="10"/>
        <v>2.8811526339486715</v>
      </c>
      <c r="E35" s="9">
        <f t="shared" si="10"/>
        <v>5.6414719600098184</v>
      </c>
      <c r="F35" s="9">
        <f t="shared" si="10"/>
        <v>5.705266543739504</v>
      </c>
      <c r="G35" s="9">
        <f t="shared" si="10"/>
        <v>3.8437781911251765</v>
      </c>
      <c r="H35" s="144"/>
      <c r="I35" s="144"/>
      <c r="J35" s="144"/>
      <c r="K35" s="144"/>
      <c r="L35" s="144"/>
      <c r="M35" s="144"/>
    </row>
    <row r="36" spans="1:13" s="5" customFormat="1" ht="18" customHeight="1">
      <c r="A36" s="7">
        <v>2019</v>
      </c>
      <c r="B36" s="9">
        <f t="shared" si="10"/>
        <v>4.9274320443783468</v>
      </c>
      <c r="C36" s="9">
        <f t="shared" si="10"/>
        <v>3.7627712785302947</v>
      </c>
      <c r="D36" s="9">
        <f t="shared" si="10"/>
        <v>3.720138167757729</v>
      </c>
      <c r="E36" s="9">
        <f t="shared" si="10"/>
        <v>5.0434102959504843</v>
      </c>
      <c r="F36" s="9">
        <f t="shared" si="10"/>
        <v>2.9360875518804335</v>
      </c>
      <c r="G36" s="9">
        <f t="shared" si="10"/>
        <v>4.277037554351856</v>
      </c>
      <c r="H36" s="144"/>
      <c r="I36" s="144"/>
      <c r="J36" s="144"/>
      <c r="K36" s="144"/>
      <c r="L36" s="144"/>
      <c r="M36" s="144"/>
    </row>
    <row r="37" spans="1:13" s="5" customFormat="1" ht="18" customHeight="1">
      <c r="A37" s="7">
        <v>2020</v>
      </c>
      <c r="B37" s="9">
        <f>(B22-B21)/B21*100</f>
        <v>-6.8486367397566745</v>
      </c>
      <c r="C37" s="9">
        <f t="shared" si="10"/>
        <v>12.407094720218737</v>
      </c>
      <c r="D37" s="9">
        <f t="shared" si="10"/>
        <v>12.505814357767475</v>
      </c>
      <c r="E37" s="9">
        <f t="shared" si="10"/>
        <v>13.977456688083819</v>
      </c>
      <c r="F37" s="9">
        <f t="shared" si="10"/>
        <v>14.463819826137172</v>
      </c>
      <c r="G37" s="9">
        <f t="shared" si="10"/>
        <v>2.9140055874184041</v>
      </c>
      <c r="H37" s="144"/>
      <c r="I37" s="144"/>
      <c r="J37" s="144"/>
      <c r="K37" s="144"/>
      <c r="L37" s="144"/>
      <c r="M37" s="144"/>
    </row>
    <row r="38" spans="1:13" s="5" customFormat="1" ht="18" customHeight="1">
      <c r="A38" s="163"/>
      <c r="B38" s="202"/>
      <c r="C38" s="202"/>
      <c r="D38" s="202"/>
      <c r="E38" s="202"/>
      <c r="F38" s="202"/>
      <c r="G38" s="202"/>
      <c r="H38" s="144"/>
      <c r="I38" s="144"/>
      <c r="J38" s="144"/>
      <c r="K38" s="144"/>
      <c r="L38" s="144"/>
      <c r="M38" s="144"/>
    </row>
    <row r="39" spans="1:13" s="5" customFormat="1" ht="12">
      <c r="A39" s="81" t="s">
        <v>187</v>
      </c>
    </row>
    <row r="40" spans="1:13" s="5" customFormat="1" ht="12">
      <c r="A40" s="81"/>
    </row>
    <row r="41" spans="1:13" s="5" customFormat="1" ht="12"/>
    <row r="42" spans="1:13" s="5" customFormat="1" ht="12"/>
    <row r="43" spans="1:13" s="5" customFormat="1" ht="12"/>
    <row r="44" spans="1:13" s="5" customFormat="1" ht="12"/>
    <row r="45" spans="1:13" s="5" customFormat="1" ht="12"/>
    <row r="46" spans="1:13" s="5" customFormat="1" ht="12"/>
    <row r="47" spans="1:13" s="5" customFormat="1" ht="12"/>
    <row r="48" spans="1:13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pans="1:7" s="5" customFormat="1" ht="12"/>
    <row r="66" spans="1:7" s="5" customFormat="1" ht="12"/>
    <row r="67" spans="1:7" s="5" customFormat="1" ht="12"/>
    <row r="68" spans="1:7" s="5" customFormat="1" ht="12"/>
    <row r="69" spans="1:7" s="5" customFormat="1" ht="12"/>
    <row r="70" spans="1:7" s="5" customFormat="1" ht="12"/>
    <row r="71" spans="1:7" s="5" customFormat="1" ht="12"/>
    <row r="72" spans="1:7" s="5" customFormat="1" ht="12"/>
    <row r="73" spans="1:7" s="5" customFormat="1" ht="12"/>
    <row r="74" spans="1:7" s="5" customFormat="1" ht="12"/>
    <row r="75" spans="1:7" s="5" customFormat="1" ht="12"/>
    <row r="76" spans="1:7" s="5" customFormat="1" ht="12"/>
    <row r="77" spans="1:7" s="5" customFormat="1" ht="12"/>
    <row r="78" spans="1:7" s="5" customFormat="1" ht="12"/>
    <row r="79" spans="1:7" s="5" customFormat="1" ht="12"/>
    <row r="80" spans="1:7">
      <c r="A80" s="5"/>
      <c r="B80" s="5"/>
      <c r="C80" s="5"/>
      <c r="D80" s="5"/>
      <c r="E80" s="5"/>
      <c r="F80" s="5"/>
      <c r="G80" s="5"/>
    </row>
    <row r="81" spans="1:7">
      <c r="A81" s="5"/>
      <c r="B81" s="5"/>
      <c r="C81" s="5"/>
      <c r="D81" s="5"/>
      <c r="E81" s="5"/>
      <c r="F81" s="5"/>
      <c r="G81" s="5"/>
    </row>
  </sheetData>
  <mergeCells count="3">
    <mergeCell ref="A23:G23"/>
    <mergeCell ref="B5:G5"/>
    <mergeCell ref="A5:A7"/>
  </mergeCells>
  <phoneticPr fontId="3" type="noConversion"/>
  <printOptions horizontalCentered="1"/>
  <pageMargins left="0.75" right="0.75" top="0.98425196850393704" bottom="0.98425196850393704" header="0" footer="0"/>
  <pageSetup paperSize="9" scale="95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398"/>
  <sheetViews>
    <sheetView showGridLines="0" workbookViewId="0">
      <pane xSplit="3" ySplit="7" topLeftCell="D367" activePane="bottomRight" state="frozen"/>
      <selection activeCell="B22" sqref="B22"/>
      <selection pane="topRight" activeCell="B22" sqref="B22"/>
      <selection pane="bottomLeft" activeCell="B22" sqref="B22"/>
      <selection pane="bottomRight" activeCell="A372" sqref="A372"/>
    </sheetView>
  </sheetViews>
  <sheetFormatPr defaultRowHeight="12.75"/>
  <cols>
    <col min="1" max="1" width="4.140625" style="1" customWidth="1"/>
    <col min="2" max="2" width="4" style="1" customWidth="1"/>
    <col min="3" max="3" width="14.7109375" style="1" customWidth="1"/>
    <col min="4" max="4" width="12.5703125" style="1" customWidth="1"/>
    <col min="5" max="5" width="14.140625" style="1" customWidth="1"/>
    <col min="6" max="7" width="12.5703125" style="1" customWidth="1"/>
    <col min="8" max="8" width="12.5703125" style="244" customWidth="1"/>
    <col min="9" max="9" width="14.28515625" style="1" customWidth="1"/>
    <col min="10" max="16384" width="9.140625" style="1"/>
  </cols>
  <sheetData>
    <row r="1" spans="1:11" s="64" customFormat="1">
      <c r="A1" s="63" t="s">
        <v>4</v>
      </c>
      <c r="C1" s="63"/>
    </row>
    <row r="2" spans="1:11" s="64" customFormat="1"/>
    <row r="3" spans="1:11" s="64" customFormat="1">
      <c r="A3" s="65" t="s">
        <v>126</v>
      </c>
      <c r="D3" s="65"/>
    </row>
    <row r="4" spans="1:11">
      <c r="H4" s="4"/>
    </row>
    <row r="5" spans="1:11" s="3" customFormat="1" ht="15.75" customHeight="1">
      <c r="A5" s="262" t="s">
        <v>9</v>
      </c>
      <c r="B5" s="262"/>
      <c r="C5" s="262" t="s">
        <v>0</v>
      </c>
      <c r="D5" s="259" t="s">
        <v>112</v>
      </c>
      <c r="E5" s="260"/>
      <c r="F5" s="260"/>
      <c r="G5" s="260"/>
      <c r="H5" s="260"/>
      <c r="I5" s="261"/>
    </row>
    <row r="6" spans="1:11" s="3" customFormat="1" ht="43.5" customHeight="1">
      <c r="A6" s="262"/>
      <c r="B6" s="262"/>
      <c r="C6" s="262"/>
      <c r="D6" s="99" t="s">
        <v>105</v>
      </c>
      <c r="E6" s="99" t="s">
        <v>106</v>
      </c>
      <c r="F6" s="99" t="s">
        <v>107</v>
      </c>
      <c r="G6" s="99" t="s">
        <v>108</v>
      </c>
      <c r="H6" s="230" t="s">
        <v>109</v>
      </c>
      <c r="I6" s="100" t="s">
        <v>1</v>
      </c>
    </row>
    <row r="7" spans="1:11" s="3" customFormat="1" ht="12" customHeight="1">
      <c r="A7" s="262"/>
      <c r="B7" s="262"/>
      <c r="C7" s="262"/>
      <c r="D7" s="101" t="s">
        <v>87</v>
      </c>
      <c r="E7" s="101" t="s">
        <v>88</v>
      </c>
      <c r="F7" s="101" t="s">
        <v>110</v>
      </c>
      <c r="G7" s="101" t="s">
        <v>89</v>
      </c>
      <c r="H7" s="241" t="s">
        <v>90</v>
      </c>
      <c r="I7" s="101" t="s">
        <v>111</v>
      </c>
    </row>
    <row r="8" spans="1:11" s="6" customFormat="1" ht="18" customHeight="1">
      <c r="A8" s="259" t="s">
        <v>34</v>
      </c>
      <c r="B8" s="260"/>
      <c r="C8" s="260"/>
      <c r="D8" s="260"/>
      <c r="E8" s="260"/>
      <c r="F8" s="260"/>
      <c r="G8" s="260"/>
      <c r="H8" s="260"/>
      <c r="I8" s="260"/>
    </row>
    <row r="9" spans="1:11" s="6" customFormat="1" ht="18" customHeight="1">
      <c r="A9" s="263" t="s">
        <v>11</v>
      </c>
      <c r="B9" s="265" t="s">
        <v>10</v>
      </c>
      <c r="C9" s="15">
        <v>2006</v>
      </c>
      <c r="D9" s="135">
        <v>129608</v>
      </c>
      <c r="E9" s="135">
        <v>88148</v>
      </c>
      <c r="F9" s="135">
        <v>80966</v>
      </c>
      <c r="G9" s="135">
        <v>3867</v>
      </c>
      <c r="H9" s="242">
        <v>21815</v>
      </c>
      <c r="I9" s="136">
        <v>239571</v>
      </c>
    </row>
    <row r="10" spans="1:11" s="6" customFormat="1" ht="18" customHeight="1">
      <c r="A10" s="264"/>
      <c r="B10" s="266"/>
      <c r="C10" s="7">
        <v>2007</v>
      </c>
      <c r="D10" s="88">
        <v>128524</v>
      </c>
      <c r="E10" s="88">
        <v>95542</v>
      </c>
      <c r="F10" s="88">
        <v>88330</v>
      </c>
      <c r="G10" s="88">
        <v>4665</v>
      </c>
      <c r="H10" s="239">
        <v>20557</v>
      </c>
      <c r="I10" s="83">
        <v>244623</v>
      </c>
    </row>
    <row r="11" spans="1:11" s="6" customFormat="1" ht="18" customHeight="1">
      <c r="A11" s="264"/>
      <c r="B11" s="266"/>
      <c r="C11" s="7">
        <v>2008</v>
      </c>
      <c r="D11" s="88">
        <v>125586</v>
      </c>
      <c r="E11" s="88">
        <v>98087</v>
      </c>
      <c r="F11" s="88">
        <v>90930</v>
      </c>
      <c r="G11" s="88">
        <v>5472</v>
      </c>
      <c r="H11" s="239">
        <v>19171</v>
      </c>
      <c r="I11" s="83">
        <v>242844</v>
      </c>
    </row>
    <row r="12" spans="1:11" s="6" customFormat="1" ht="18" customHeight="1">
      <c r="A12" s="264"/>
      <c r="B12" s="266"/>
      <c r="C12" s="7">
        <v>2009</v>
      </c>
      <c r="D12" s="88">
        <v>122796</v>
      </c>
      <c r="E12" s="88">
        <v>93862</v>
      </c>
      <c r="F12" s="88">
        <v>87095</v>
      </c>
      <c r="G12" s="88">
        <v>5845</v>
      </c>
      <c r="H12" s="239">
        <v>18410</v>
      </c>
      <c r="I12" s="83">
        <v>235068</v>
      </c>
    </row>
    <row r="13" spans="1:11" s="6" customFormat="1" ht="18" customHeight="1">
      <c r="A13" s="264"/>
      <c r="B13" s="266"/>
      <c r="C13" s="7">
        <v>2010</v>
      </c>
      <c r="D13" s="88">
        <v>121860</v>
      </c>
      <c r="E13" s="88">
        <v>92259</v>
      </c>
      <c r="F13" s="88">
        <v>85978</v>
      </c>
      <c r="G13" s="88">
        <v>6300</v>
      </c>
      <c r="H13" s="239">
        <v>17608</v>
      </c>
      <c r="I13" s="83">
        <v>231727</v>
      </c>
    </row>
    <row r="14" spans="1:11" s="6" customFormat="1" ht="18" customHeight="1">
      <c r="A14" s="264"/>
      <c r="B14" s="266"/>
      <c r="C14" s="15">
        <v>2011</v>
      </c>
      <c r="D14" s="88">
        <v>118793</v>
      </c>
      <c r="E14" s="88">
        <v>91988</v>
      </c>
      <c r="F14" s="88">
        <v>85386</v>
      </c>
      <c r="G14" s="88">
        <v>7337</v>
      </c>
      <c r="H14" s="239">
        <v>17436</v>
      </c>
      <c r="I14" s="83">
        <v>228217</v>
      </c>
    </row>
    <row r="15" spans="1:11" s="6" customFormat="1" ht="18" customHeight="1">
      <c r="A15" s="264"/>
      <c r="B15" s="266"/>
      <c r="C15" s="15">
        <v>2012</v>
      </c>
      <c r="D15" s="88">
        <v>119795</v>
      </c>
      <c r="E15" s="88">
        <v>88604</v>
      </c>
      <c r="F15" s="88">
        <v>82882</v>
      </c>
      <c r="G15" s="88">
        <v>7603</v>
      </c>
      <c r="H15" s="239">
        <v>16329</v>
      </c>
      <c r="I15" s="83">
        <v>224728</v>
      </c>
      <c r="K15" s="1"/>
    </row>
    <row r="16" spans="1:11" s="6" customFormat="1" ht="18" customHeight="1">
      <c r="A16" s="264"/>
      <c r="B16" s="266"/>
      <c r="C16" s="15">
        <v>2013</v>
      </c>
      <c r="D16" s="88">
        <v>117252</v>
      </c>
      <c r="E16" s="88">
        <v>87819</v>
      </c>
      <c r="F16" s="88">
        <v>81913</v>
      </c>
      <c r="G16" s="88">
        <v>7828</v>
      </c>
      <c r="H16" s="239">
        <v>15465</v>
      </c>
      <c r="I16" s="83">
        <v>220536</v>
      </c>
    </row>
    <row r="17" spans="1:10" s="6" customFormat="1" ht="18" customHeight="1">
      <c r="A17" s="264"/>
      <c r="B17" s="266"/>
      <c r="C17" s="15">
        <v>2014</v>
      </c>
      <c r="D17" s="88">
        <v>118201</v>
      </c>
      <c r="E17" s="88">
        <v>87151</v>
      </c>
      <c r="F17" s="88">
        <v>81023</v>
      </c>
      <c r="G17" s="88">
        <v>8207</v>
      </c>
      <c r="H17" s="239">
        <v>14545</v>
      </c>
      <c r="I17" s="83">
        <v>219897</v>
      </c>
    </row>
    <row r="18" spans="1:10" s="6" customFormat="1" ht="18" customHeight="1">
      <c r="A18" s="264"/>
      <c r="B18" s="266"/>
      <c r="C18" s="15">
        <v>2015</v>
      </c>
      <c r="D18" s="88">
        <v>121358</v>
      </c>
      <c r="E18" s="88">
        <v>86501</v>
      </c>
      <c r="F18" s="88">
        <v>80403</v>
      </c>
      <c r="G18" s="88">
        <v>8187</v>
      </c>
      <c r="H18" s="239">
        <v>14465</v>
      </c>
      <c r="I18" s="83">
        <v>222324</v>
      </c>
    </row>
    <row r="19" spans="1:10" s="6" customFormat="1" ht="18" customHeight="1">
      <c r="A19" s="264"/>
      <c r="B19" s="266"/>
      <c r="C19" s="15">
        <v>2016</v>
      </c>
      <c r="D19" s="88">
        <v>122100</v>
      </c>
      <c r="E19" s="88">
        <v>87951</v>
      </c>
      <c r="F19" s="88">
        <v>81776</v>
      </c>
      <c r="G19" s="88">
        <v>8418</v>
      </c>
      <c r="H19" s="239">
        <v>13951</v>
      </c>
      <c r="I19" s="83">
        <v>224002</v>
      </c>
    </row>
    <row r="20" spans="1:10" s="6" customFormat="1" ht="18" customHeight="1">
      <c r="A20" s="264"/>
      <c r="B20" s="266"/>
      <c r="C20" s="15">
        <v>2017</v>
      </c>
      <c r="D20" s="88">
        <v>123368</v>
      </c>
      <c r="E20" s="88">
        <v>89792</v>
      </c>
      <c r="F20" s="88">
        <v>83370</v>
      </c>
      <c r="G20" s="88">
        <v>8845</v>
      </c>
      <c r="H20" s="239">
        <v>13918</v>
      </c>
      <c r="I20" s="83">
        <v>227078</v>
      </c>
    </row>
    <row r="21" spans="1:10" s="6" customFormat="1" ht="18" customHeight="1">
      <c r="A21" s="264"/>
      <c r="B21" s="266"/>
      <c r="C21" s="15">
        <v>2018</v>
      </c>
      <c r="D21" s="88">
        <v>126625</v>
      </c>
      <c r="E21" s="88">
        <v>90055</v>
      </c>
      <c r="F21" s="88">
        <v>83598</v>
      </c>
      <c r="G21" s="88">
        <v>9032</v>
      </c>
      <c r="H21" s="239">
        <v>14035</v>
      </c>
      <c r="I21" s="83">
        <v>230715</v>
      </c>
    </row>
    <row r="22" spans="1:10" s="6" customFormat="1" ht="18" customHeight="1">
      <c r="A22" s="207"/>
      <c r="B22" s="208"/>
      <c r="C22" s="15">
        <v>2019</v>
      </c>
      <c r="D22" s="88">
        <v>131214</v>
      </c>
      <c r="E22" s="88">
        <v>90851</v>
      </c>
      <c r="F22" s="88">
        <v>84201</v>
      </c>
      <c r="G22" s="88">
        <v>9243</v>
      </c>
      <c r="H22" s="239">
        <v>13779</v>
      </c>
      <c r="I22" s="83">
        <v>235844</v>
      </c>
    </row>
    <row r="23" spans="1:10" s="6" customFormat="1" ht="18" customHeight="1">
      <c r="A23" s="226"/>
      <c r="B23" s="227"/>
      <c r="C23" s="15">
        <v>2020</v>
      </c>
      <c r="D23" s="88">
        <v>124389</v>
      </c>
      <c r="E23" s="88">
        <v>100227</v>
      </c>
      <c r="F23" s="88">
        <v>93519</v>
      </c>
      <c r="G23" s="88">
        <v>9548</v>
      </c>
      <c r="H23" s="239">
        <v>15518</v>
      </c>
      <c r="I23" s="83">
        <v>240134</v>
      </c>
    </row>
    <row r="24" spans="1:10" s="6" customFormat="1" ht="18" customHeight="1">
      <c r="A24" s="263" t="s">
        <v>12</v>
      </c>
      <c r="B24" s="265" t="s">
        <v>58</v>
      </c>
      <c r="C24" s="15">
        <v>2006</v>
      </c>
      <c r="D24" s="88">
        <v>18980</v>
      </c>
      <c r="E24" s="88">
        <v>30409</v>
      </c>
      <c r="F24" s="88">
        <v>28110</v>
      </c>
      <c r="G24" s="88">
        <v>666</v>
      </c>
      <c r="H24" s="239">
        <v>4687</v>
      </c>
      <c r="I24" s="83">
        <v>54076</v>
      </c>
    </row>
    <row r="25" spans="1:10" s="6" customFormat="1" ht="18" customHeight="1">
      <c r="A25" s="264"/>
      <c r="B25" s="266"/>
      <c r="C25" s="7">
        <v>2007</v>
      </c>
      <c r="D25" s="88">
        <v>18940</v>
      </c>
      <c r="E25" s="88">
        <v>31462</v>
      </c>
      <c r="F25" s="88">
        <v>29667</v>
      </c>
      <c r="G25" s="88">
        <v>654</v>
      </c>
      <c r="H25" s="239">
        <v>4494</v>
      </c>
      <c r="I25" s="83">
        <v>54896</v>
      </c>
    </row>
    <row r="26" spans="1:10" s="6" customFormat="1" ht="18" customHeight="1">
      <c r="A26" s="264"/>
      <c r="B26" s="266"/>
      <c r="C26" s="7">
        <v>2008</v>
      </c>
      <c r="D26" s="88">
        <v>18597</v>
      </c>
      <c r="E26" s="88">
        <v>31924</v>
      </c>
      <c r="F26" s="88">
        <v>30307</v>
      </c>
      <c r="G26" s="88">
        <v>749</v>
      </c>
      <c r="H26" s="239">
        <v>4310</v>
      </c>
      <c r="I26" s="83">
        <v>54831</v>
      </c>
    </row>
    <row r="27" spans="1:10" s="6" customFormat="1" ht="18" customHeight="1">
      <c r="A27" s="264"/>
      <c r="B27" s="266"/>
      <c r="C27" s="7">
        <v>2009</v>
      </c>
      <c r="D27" s="88">
        <v>18167</v>
      </c>
      <c r="E27" s="88">
        <v>31293</v>
      </c>
      <c r="F27" s="88">
        <v>29823</v>
      </c>
      <c r="G27" s="88">
        <v>889</v>
      </c>
      <c r="H27" s="239">
        <v>4201</v>
      </c>
      <c r="I27" s="83">
        <v>53661</v>
      </c>
    </row>
    <row r="28" spans="1:10" s="6" customFormat="1" ht="18" customHeight="1">
      <c r="A28" s="264"/>
      <c r="B28" s="266"/>
      <c r="C28" s="7">
        <v>2010</v>
      </c>
      <c r="D28" s="88">
        <v>17773</v>
      </c>
      <c r="E28" s="88">
        <v>30917</v>
      </c>
      <c r="F28" s="88">
        <v>29927</v>
      </c>
      <c r="G28" s="88">
        <v>912</v>
      </c>
      <c r="H28" s="239">
        <v>4132</v>
      </c>
      <c r="I28" s="83">
        <v>52822</v>
      </c>
    </row>
    <row r="29" spans="1:10" s="6" customFormat="1" ht="18" customHeight="1">
      <c r="A29" s="264"/>
      <c r="B29" s="266"/>
      <c r="C29" s="15">
        <v>2011</v>
      </c>
      <c r="D29" s="88">
        <v>17246</v>
      </c>
      <c r="E29" s="88">
        <v>30795</v>
      </c>
      <c r="F29" s="88">
        <v>29902</v>
      </c>
      <c r="G29" s="88">
        <v>1084</v>
      </c>
      <c r="H29" s="239">
        <v>3933</v>
      </c>
      <c r="I29" s="83">
        <v>51974</v>
      </c>
    </row>
    <row r="30" spans="1:10" s="6" customFormat="1" ht="18" customHeight="1">
      <c r="A30" s="264"/>
      <c r="B30" s="266"/>
      <c r="C30" s="15">
        <v>2012</v>
      </c>
      <c r="D30" s="88">
        <v>17740</v>
      </c>
      <c r="E30" s="88">
        <v>29748</v>
      </c>
      <c r="F30" s="88">
        <v>29204</v>
      </c>
      <c r="G30" s="88">
        <v>1159</v>
      </c>
      <c r="H30" s="239">
        <v>3715</v>
      </c>
      <c r="I30" s="83">
        <v>51203</v>
      </c>
      <c r="J30" s="141"/>
    </row>
    <row r="31" spans="1:10" s="6" customFormat="1" ht="18" customHeight="1">
      <c r="A31" s="264"/>
      <c r="B31" s="266"/>
      <c r="C31" s="15">
        <v>2013</v>
      </c>
      <c r="D31" s="88">
        <v>16774</v>
      </c>
      <c r="E31" s="88">
        <v>30456</v>
      </c>
      <c r="F31" s="88">
        <v>29847</v>
      </c>
      <c r="G31" s="88">
        <v>1254</v>
      </c>
      <c r="H31" s="239">
        <v>3396</v>
      </c>
      <c r="I31" s="83">
        <v>50626</v>
      </c>
      <c r="J31" s="141"/>
    </row>
    <row r="32" spans="1:10" s="6" customFormat="1" ht="18" customHeight="1">
      <c r="A32" s="264"/>
      <c r="B32" s="266"/>
      <c r="C32" s="15">
        <v>2014</v>
      </c>
      <c r="D32" s="88">
        <v>17286</v>
      </c>
      <c r="E32" s="88">
        <v>30309</v>
      </c>
      <c r="F32" s="88">
        <v>29688</v>
      </c>
      <c r="G32" s="88">
        <v>1256</v>
      </c>
      <c r="H32" s="239">
        <v>3399</v>
      </c>
      <c r="I32" s="83">
        <v>50994</v>
      </c>
      <c r="J32" s="141"/>
    </row>
    <row r="33" spans="1:10" s="6" customFormat="1" ht="18" customHeight="1">
      <c r="A33" s="264"/>
      <c r="B33" s="266"/>
      <c r="C33" s="15">
        <v>2015</v>
      </c>
      <c r="D33" s="88">
        <v>18301</v>
      </c>
      <c r="E33" s="88">
        <v>30758</v>
      </c>
      <c r="F33" s="88">
        <v>30205</v>
      </c>
      <c r="G33" s="88">
        <v>1178</v>
      </c>
      <c r="H33" s="239">
        <v>3600</v>
      </c>
      <c r="I33" s="83">
        <v>52659</v>
      </c>
      <c r="J33" s="141"/>
    </row>
    <row r="34" spans="1:10" s="6" customFormat="1" ht="18" customHeight="1">
      <c r="A34" s="264"/>
      <c r="B34" s="266"/>
      <c r="C34" s="15">
        <v>2016</v>
      </c>
      <c r="D34" s="88">
        <v>18019</v>
      </c>
      <c r="E34" s="88">
        <v>31398</v>
      </c>
      <c r="F34" s="88">
        <v>30768</v>
      </c>
      <c r="G34" s="88">
        <v>1289</v>
      </c>
      <c r="H34" s="239">
        <v>3587</v>
      </c>
      <c r="I34" s="83">
        <v>53004</v>
      </c>
      <c r="J34" s="141"/>
    </row>
    <row r="35" spans="1:10" s="6" customFormat="1" ht="18" customHeight="1">
      <c r="A35" s="264"/>
      <c r="B35" s="266"/>
      <c r="C35" s="15">
        <v>2017</v>
      </c>
      <c r="D35" s="88">
        <v>17978</v>
      </c>
      <c r="E35" s="88">
        <v>33059</v>
      </c>
      <c r="F35" s="88">
        <v>32330</v>
      </c>
      <c r="G35" s="88">
        <v>1510</v>
      </c>
      <c r="H35" s="239">
        <v>3621</v>
      </c>
      <c r="I35" s="83">
        <v>54658</v>
      </c>
      <c r="J35" s="141"/>
    </row>
    <row r="36" spans="1:10" s="6" customFormat="1" ht="18" customHeight="1">
      <c r="A36" s="264"/>
      <c r="B36" s="266"/>
      <c r="C36" s="15">
        <v>2018</v>
      </c>
      <c r="D36" s="88">
        <v>18522</v>
      </c>
      <c r="E36" s="88">
        <v>34149</v>
      </c>
      <c r="F36" s="88">
        <v>33387</v>
      </c>
      <c r="G36" s="88">
        <v>1623</v>
      </c>
      <c r="H36" s="239">
        <v>3595</v>
      </c>
      <c r="I36" s="83">
        <v>56266</v>
      </c>
      <c r="J36" s="141"/>
    </row>
    <row r="37" spans="1:10" s="6" customFormat="1" ht="18" customHeight="1">
      <c r="A37" s="207"/>
      <c r="B37" s="208"/>
      <c r="C37" s="15">
        <v>2019</v>
      </c>
      <c r="D37" s="88">
        <v>19065</v>
      </c>
      <c r="E37" s="88">
        <v>35628</v>
      </c>
      <c r="F37" s="88">
        <v>34842</v>
      </c>
      <c r="G37" s="88">
        <v>1688</v>
      </c>
      <c r="H37" s="239">
        <v>3540</v>
      </c>
      <c r="I37" s="83">
        <v>58233</v>
      </c>
      <c r="J37" s="141"/>
    </row>
    <row r="38" spans="1:10" s="6" customFormat="1" ht="18" customHeight="1">
      <c r="A38" s="226"/>
      <c r="B38" s="227"/>
      <c r="C38" s="15">
        <v>2020</v>
      </c>
      <c r="D38" s="88">
        <v>18477</v>
      </c>
      <c r="E38" s="88">
        <v>37462</v>
      </c>
      <c r="F38" s="88">
        <v>36611</v>
      </c>
      <c r="G38" s="88">
        <v>1947</v>
      </c>
      <c r="H38" s="239">
        <v>3839</v>
      </c>
      <c r="I38" s="83">
        <v>59778</v>
      </c>
      <c r="J38" s="141"/>
    </row>
    <row r="39" spans="1:10" s="6" customFormat="1" ht="18" customHeight="1">
      <c r="A39" s="263" t="s">
        <v>13</v>
      </c>
      <c r="B39" s="265" t="s">
        <v>59</v>
      </c>
      <c r="C39" s="15">
        <v>2006</v>
      </c>
      <c r="D39" s="88">
        <v>134276</v>
      </c>
      <c r="E39" s="88">
        <v>94989</v>
      </c>
      <c r="F39" s="88">
        <v>85237</v>
      </c>
      <c r="G39" s="88">
        <v>4713</v>
      </c>
      <c r="H39" s="239">
        <v>20911</v>
      </c>
      <c r="I39" s="83">
        <v>250176</v>
      </c>
    </row>
    <row r="40" spans="1:10" s="6" customFormat="1" ht="18" customHeight="1">
      <c r="A40" s="264"/>
      <c r="B40" s="266"/>
      <c r="C40" s="7">
        <v>2007</v>
      </c>
      <c r="D40" s="88">
        <v>131514</v>
      </c>
      <c r="E40" s="88">
        <v>104761</v>
      </c>
      <c r="F40" s="88">
        <v>94467</v>
      </c>
      <c r="G40" s="88">
        <v>5911</v>
      </c>
      <c r="H40" s="239">
        <v>19769</v>
      </c>
      <c r="I40" s="83">
        <v>256044</v>
      </c>
    </row>
    <row r="41" spans="1:10" s="6" customFormat="1" ht="18" customHeight="1">
      <c r="A41" s="264"/>
      <c r="B41" s="266"/>
      <c r="C41" s="7">
        <v>2008</v>
      </c>
      <c r="D41" s="88">
        <v>127801</v>
      </c>
      <c r="E41" s="88">
        <v>110351</v>
      </c>
      <c r="F41" s="88">
        <v>99727</v>
      </c>
      <c r="G41" s="88">
        <v>6792</v>
      </c>
      <c r="H41" s="239">
        <v>18881</v>
      </c>
      <c r="I41" s="83">
        <v>257033</v>
      </c>
    </row>
    <row r="42" spans="1:10" s="6" customFormat="1" ht="18" customHeight="1">
      <c r="A42" s="264"/>
      <c r="B42" s="266"/>
      <c r="C42" s="7">
        <v>2009</v>
      </c>
      <c r="D42" s="88">
        <v>125235</v>
      </c>
      <c r="E42" s="88">
        <v>107885</v>
      </c>
      <c r="F42" s="88">
        <v>98050</v>
      </c>
      <c r="G42" s="88">
        <v>7492</v>
      </c>
      <c r="H42" s="239">
        <v>18648</v>
      </c>
      <c r="I42" s="83">
        <v>251768</v>
      </c>
    </row>
    <row r="43" spans="1:10" s="6" customFormat="1" ht="18" customHeight="1">
      <c r="A43" s="264"/>
      <c r="B43" s="266"/>
      <c r="C43" s="7">
        <v>2010</v>
      </c>
      <c r="D43" s="88">
        <v>125645</v>
      </c>
      <c r="E43" s="88">
        <v>105910</v>
      </c>
      <c r="F43" s="88">
        <v>97128</v>
      </c>
      <c r="G43" s="88">
        <v>8075</v>
      </c>
      <c r="H43" s="239">
        <v>18628</v>
      </c>
      <c r="I43" s="83">
        <v>250183</v>
      </c>
    </row>
    <row r="44" spans="1:10" s="6" customFormat="1" ht="18" customHeight="1">
      <c r="A44" s="264"/>
      <c r="B44" s="266"/>
      <c r="C44" s="15">
        <v>2011</v>
      </c>
      <c r="D44" s="88">
        <v>122557</v>
      </c>
      <c r="E44" s="88">
        <v>106503</v>
      </c>
      <c r="F44" s="88">
        <v>97183</v>
      </c>
      <c r="G44" s="88">
        <v>9217</v>
      </c>
      <c r="H44" s="239">
        <v>18691</v>
      </c>
      <c r="I44" s="83">
        <v>247751</v>
      </c>
    </row>
    <row r="45" spans="1:10" s="6" customFormat="1" ht="18" customHeight="1">
      <c r="A45" s="264"/>
      <c r="B45" s="266"/>
      <c r="C45" s="15">
        <v>2012</v>
      </c>
      <c r="D45" s="88">
        <v>122599</v>
      </c>
      <c r="E45" s="88">
        <v>104451</v>
      </c>
      <c r="F45" s="88">
        <v>96623</v>
      </c>
      <c r="G45" s="88">
        <v>9601</v>
      </c>
      <c r="H45" s="239">
        <v>18039</v>
      </c>
      <c r="I45" s="83">
        <v>245089</v>
      </c>
      <c r="J45" s="141"/>
    </row>
    <row r="46" spans="1:10" s="6" customFormat="1" ht="18" customHeight="1">
      <c r="A46" s="264"/>
      <c r="B46" s="266"/>
      <c r="C46" s="15">
        <v>2013</v>
      </c>
      <c r="D46" s="88">
        <v>117903</v>
      </c>
      <c r="E46" s="88">
        <v>106020</v>
      </c>
      <c r="F46" s="88">
        <v>97961</v>
      </c>
      <c r="G46" s="88">
        <v>9967</v>
      </c>
      <c r="H46" s="239">
        <v>16483</v>
      </c>
      <c r="I46" s="83">
        <v>240406</v>
      </c>
      <c r="J46" s="141"/>
    </row>
    <row r="47" spans="1:10" s="6" customFormat="1" ht="18" customHeight="1">
      <c r="A47" s="264"/>
      <c r="B47" s="266"/>
      <c r="C47" s="15">
        <v>2014</v>
      </c>
      <c r="D47" s="88">
        <v>120878</v>
      </c>
      <c r="E47" s="88">
        <v>105540</v>
      </c>
      <c r="F47" s="88">
        <v>97188</v>
      </c>
      <c r="G47" s="88">
        <v>10485</v>
      </c>
      <c r="H47" s="239">
        <v>15743</v>
      </c>
      <c r="I47" s="83">
        <v>242161</v>
      </c>
      <c r="J47" s="141"/>
    </row>
    <row r="48" spans="1:10" s="6" customFormat="1" ht="18" customHeight="1">
      <c r="A48" s="264"/>
      <c r="B48" s="266"/>
      <c r="C48" s="15">
        <v>2015</v>
      </c>
      <c r="D48" s="88">
        <v>125079</v>
      </c>
      <c r="E48" s="88">
        <v>105837</v>
      </c>
      <c r="F48" s="88">
        <v>97259</v>
      </c>
      <c r="G48" s="88">
        <v>10895</v>
      </c>
      <c r="H48" s="239">
        <v>15649</v>
      </c>
      <c r="I48" s="83">
        <v>246565</v>
      </c>
      <c r="J48" s="141"/>
    </row>
    <row r="49" spans="1:10" s="6" customFormat="1" ht="18" customHeight="1">
      <c r="A49" s="264"/>
      <c r="B49" s="266"/>
      <c r="C49" s="15">
        <v>2016</v>
      </c>
      <c r="D49" s="88">
        <v>126606</v>
      </c>
      <c r="E49" s="88">
        <v>108332</v>
      </c>
      <c r="F49" s="88">
        <v>99392</v>
      </c>
      <c r="G49" s="88">
        <v>11329</v>
      </c>
      <c r="H49" s="239">
        <v>15336</v>
      </c>
      <c r="I49" s="83">
        <v>250274</v>
      </c>
      <c r="J49" s="141"/>
    </row>
    <row r="50" spans="1:10" s="6" customFormat="1" ht="18" customHeight="1">
      <c r="A50" s="264"/>
      <c r="B50" s="266"/>
      <c r="C50" s="15">
        <v>2017</v>
      </c>
      <c r="D50" s="88">
        <v>128955</v>
      </c>
      <c r="E50" s="88">
        <v>111562</v>
      </c>
      <c r="F50" s="88">
        <v>102167</v>
      </c>
      <c r="G50" s="88">
        <v>12081</v>
      </c>
      <c r="H50" s="239">
        <v>15836</v>
      </c>
      <c r="I50" s="83">
        <v>256353</v>
      </c>
      <c r="J50" s="141"/>
    </row>
    <row r="51" spans="1:10" s="6" customFormat="1" ht="18" customHeight="1">
      <c r="A51" s="264"/>
      <c r="B51" s="266"/>
      <c r="C51" s="15">
        <v>2018</v>
      </c>
      <c r="D51" s="88">
        <v>134579</v>
      </c>
      <c r="E51" s="88">
        <v>113485</v>
      </c>
      <c r="F51" s="88">
        <v>103584</v>
      </c>
      <c r="G51" s="88">
        <v>12784</v>
      </c>
      <c r="H51" s="239">
        <v>16656</v>
      </c>
      <c r="I51" s="83">
        <v>264720</v>
      </c>
      <c r="J51" s="141"/>
    </row>
    <row r="52" spans="1:10" s="6" customFormat="1" ht="18" customHeight="1">
      <c r="A52" s="207"/>
      <c r="B52" s="208"/>
      <c r="C52" s="15">
        <v>2019</v>
      </c>
      <c r="D52" s="88">
        <v>140225</v>
      </c>
      <c r="E52" s="88">
        <v>116019</v>
      </c>
      <c r="F52" s="88">
        <v>105805</v>
      </c>
      <c r="G52" s="88">
        <v>13292</v>
      </c>
      <c r="H52" s="239">
        <v>16706</v>
      </c>
      <c r="I52" s="83">
        <v>272950</v>
      </c>
      <c r="J52" s="141"/>
    </row>
    <row r="53" spans="1:10" s="6" customFormat="1" ht="18" customHeight="1">
      <c r="A53" s="226"/>
      <c r="B53" s="227"/>
      <c r="C53" s="15">
        <v>2020</v>
      </c>
      <c r="D53" s="88">
        <v>133174</v>
      </c>
      <c r="E53" s="88">
        <v>129150</v>
      </c>
      <c r="F53" s="88">
        <v>118393</v>
      </c>
      <c r="G53" s="88">
        <v>14294</v>
      </c>
      <c r="H53" s="239">
        <v>18451</v>
      </c>
      <c r="I53" s="83">
        <v>280775</v>
      </c>
      <c r="J53" s="141"/>
    </row>
    <row r="54" spans="1:10" s="6" customFormat="1" ht="18" customHeight="1">
      <c r="A54" s="263" t="s">
        <v>14</v>
      </c>
      <c r="B54" s="265" t="s">
        <v>60</v>
      </c>
      <c r="C54" s="15">
        <v>2006</v>
      </c>
      <c r="D54" s="88">
        <v>15492</v>
      </c>
      <c r="E54" s="88">
        <v>20435</v>
      </c>
      <c r="F54" s="88">
        <v>19377</v>
      </c>
      <c r="G54" s="88">
        <v>227</v>
      </c>
      <c r="H54" s="239">
        <v>4510</v>
      </c>
      <c r="I54" s="83">
        <v>40437</v>
      </c>
    </row>
    <row r="55" spans="1:10" s="6" customFormat="1" ht="18" customHeight="1">
      <c r="A55" s="264"/>
      <c r="B55" s="266"/>
      <c r="C55" s="7">
        <v>2007</v>
      </c>
      <c r="D55" s="88">
        <v>15405</v>
      </c>
      <c r="E55" s="88">
        <v>21718</v>
      </c>
      <c r="F55" s="88">
        <v>20808</v>
      </c>
      <c r="G55" s="88">
        <v>256</v>
      </c>
      <c r="H55" s="239">
        <v>4268</v>
      </c>
      <c r="I55" s="83">
        <v>41391</v>
      </c>
    </row>
    <row r="56" spans="1:10" s="6" customFormat="1" ht="18" customHeight="1">
      <c r="A56" s="264"/>
      <c r="B56" s="266"/>
      <c r="C56" s="7">
        <v>2008</v>
      </c>
      <c r="D56" s="88">
        <v>14953</v>
      </c>
      <c r="E56" s="88">
        <v>21965</v>
      </c>
      <c r="F56" s="88">
        <v>21191</v>
      </c>
      <c r="G56" s="88">
        <v>350</v>
      </c>
      <c r="H56" s="239">
        <v>4328</v>
      </c>
      <c r="I56" s="83">
        <v>41246</v>
      </c>
    </row>
    <row r="57" spans="1:10" s="6" customFormat="1" ht="18" customHeight="1">
      <c r="A57" s="264"/>
      <c r="B57" s="266"/>
      <c r="C57" s="7">
        <v>2009</v>
      </c>
      <c r="D57" s="88">
        <v>15142</v>
      </c>
      <c r="E57" s="88">
        <v>21322</v>
      </c>
      <c r="F57" s="88">
        <v>20717</v>
      </c>
      <c r="G57" s="88">
        <v>403</v>
      </c>
      <c r="H57" s="239">
        <v>4383</v>
      </c>
      <c r="I57" s="83">
        <v>40847</v>
      </c>
    </row>
    <row r="58" spans="1:10" s="6" customFormat="1" ht="18" customHeight="1">
      <c r="A58" s="264"/>
      <c r="B58" s="266"/>
      <c r="C58" s="7">
        <v>2010</v>
      </c>
      <c r="D58" s="88">
        <v>15240</v>
      </c>
      <c r="E58" s="88">
        <v>21016</v>
      </c>
      <c r="F58" s="88">
        <v>20541</v>
      </c>
      <c r="G58" s="88">
        <v>413</v>
      </c>
      <c r="H58" s="239">
        <v>4298</v>
      </c>
      <c r="I58" s="83">
        <v>40554</v>
      </c>
    </row>
    <row r="59" spans="1:10" s="6" customFormat="1" ht="18" customHeight="1">
      <c r="A59" s="264"/>
      <c r="B59" s="266"/>
      <c r="C59" s="15">
        <v>2011</v>
      </c>
      <c r="D59" s="88">
        <v>15024</v>
      </c>
      <c r="E59" s="88">
        <v>21443</v>
      </c>
      <c r="F59" s="88">
        <v>20990</v>
      </c>
      <c r="G59" s="88">
        <v>507</v>
      </c>
      <c r="H59" s="239">
        <v>4255</v>
      </c>
      <c r="I59" s="83">
        <v>40722</v>
      </c>
    </row>
    <row r="60" spans="1:10" s="6" customFormat="1" ht="18" customHeight="1">
      <c r="A60" s="264"/>
      <c r="B60" s="266"/>
      <c r="C60" s="15">
        <v>2012</v>
      </c>
      <c r="D60" s="88">
        <v>15454</v>
      </c>
      <c r="E60" s="88">
        <v>20640</v>
      </c>
      <c r="F60" s="88">
        <v>20363</v>
      </c>
      <c r="G60" s="88">
        <v>535</v>
      </c>
      <c r="H60" s="239">
        <v>4035</v>
      </c>
      <c r="I60" s="83">
        <v>40129</v>
      </c>
      <c r="J60" s="141"/>
    </row>
    <row r="61" spans="1:10" s="6" customFormat="1" ht="18" customHeight="1">
      <c r="A61" s="264"/>
      <c r="B61" s="266"/>
      <c r="C61" s="15">
        <v>2013</v>
      </c>
      <c r="D61" s="88">
        <v>14330</v>
      </c>
      <c r="E61" s="88">
        <v>21843</v>
      </c>
      <c r="F61" s="88">
        <v>21575</v>
      </c>
      <c r="G61" s="88">
        <v>550</v>
      </c>
      <c r="H61" s="239">
        <v>3931</v>
      </c>
      <c r="I61" s="83">
        <v>40104</v>
      </c>
      <c r="J61" s="141"/>
    </row>
    <row r="62" spans="1:10" s="6" customFormat="1" ht="18" customHeight="1">
      <c r="A62" s="264"/>
      <c r="B62" s="266"/>
      <c r="C62" s="15">
        <v>2014</v>
      </c>
      <c r="D62" s="88">
        <v>15157</v>
      </c>
      <c r="E62" s="88">
        <v>23338</v>
      </c>
      <c r="F62" s="88">
        <v>23059</v>
      </c>
      <c r="G62" s="88">
        <v>660</v>
      </c>
      <c r="H62" s="239">
        <v>4097</v>
      </c>
      <c r="I62" s="83">
        <v>42592</v>
      </c>
      <c r="J62" s="141"/>
    </row>
    <row r="63" spans="1:10" s="6" customFormat="1" ht="18" customHeight="1">
      <c r="A63" s="264"/>
      <c r="B63" s="266"/>
      <c r="C63" s="15">
        <v>2015</v>
      </c>
      <c r="D63" s="88">
        <v>15639</v>
      </c>
      <c r="E63" s="88">
        <v>24084</v>
      </c>
      <c r="F63" s="88">
        <v>23823</v>
      </c>
      <c r="G63" s="88">
        <v>668</v>
      </c>
      <c r="H63" s="239">
        <v>3934</v>
      </c>
      <c r="I63" s="83">
        <v>43657</v>
      </c>
      <c r="J63" s="141"/>
    </row>
    <row r="64" spans="1:10" s="6" customFormat="1" ht="18" customHeight="1">
      <c r="A64" s="264"/>
      <c r="B64" s="266"/>
      <c r="C64" s="15">
        <v>2016</v>
      </c>
      <c r="D64" s="88">
        <v>15306</v>
      </c>
      <c r="E64" s="88">
        <v>24824</v>
      </c>
      <c r="F64" s="88">
        <v>24590</v>
      </c>
      <c r="G64" s="88">
        <v>633</v>
      </c>
      <c r="H64" s="239">
        <v>3741</v>
      </c>
      <c r="I64" s="83">
        <v>43871</v>
      </c>
      <c r="J64" s="141"/>
    </row>
    <row r="65" spans="1:10" s="6" customFormat="1" ht="18" customHeight="1">
      <c r="A65" s="264"/>
      <c r="B65" s="266"/>
      <c r="C65" s="15">
        <v>2017</v>
      </c>
      <c r="D65" s="88">
        <v>15277</v>
      </c>
      <c r="E65" s="88">
        <v>25822</v>
      </c>
      <c r="F65" s="88">
        <v>25540</v>
      </c>
      <c r="G65" s="88">
        <v>693</v>
      </c>
      <c r="H65" s="239">
        <v>3668</v>
      </c>
      <c r="I65" s="83">
        <v>44767</v>
      </c>
      <c r="J65" s="141"/>
    </row>
    <row r="66" spans="1:10" s="6" customFormat="1" ht="18" customHeight="1">
      <c r="A66" s="264"/>
      <c r="B66" s="266"/>
      <c r="C66" s="15">
        <v>2018</v>
      </c>
      <c r="D66" s="88">
        <v>16414</v>
      </c>
      <c r="E66" s="88">
        <v>25456</v>
      </c>
      <c r="F66" s="88">
        <v>25146</v>
      </c>
      <c r="G66" s="88">
        <v>734</v>
      </c>
      <c r="H66" s="239">
        <v>3693</v>
      </c>
      <c r="I66" s="83">
        <v>45563</v>
      </c>
      <c r="J66" s="141"/>
    </row>
    <row r="67" spans="1:10" s="6" customFormat="1" ht="18" customHeight="1">
      <c r="A67" s="207"/>
      <c r="B67" s="208"/>
      <c r="C67" s="15">
        <v>2019</v>
      </c>
      <c r="D67" s="88">
        <v>17237</v>
      </c>
      <c r="E67" s="88">
        <v>26003</v>
      </c>
      <c r="F67" s="88">
        <v>25674</v>
      </c>
      <c r="G67" s="88">
        <v>836</v>
      </c>
      <c r="H67" s="239">
        <v>3532</v>
      </c>
      <c r="I67" s="83">
        <v>46772</v>
      </c>
      <c r="J67" s="141"/>
    </row>
    <row r="68" spans="1:10" s="6" customFormat="1" ht="18" customHeight="1">
      <c r="A68" s="226"/>
      <c r="B68" s="227"/>
      <c r="C68" s="15">
        <v>2020</v>
      </c>
      <c r="D68" s="88">
        <v>15872</v>
      </c>
      <c r="E68" s="88">
        <v>28137</v>
      </c>
      <c r="F68" s="88">
        <v>27771</v>
      </c>
      <c r="G68" s="88">
        <v>989</v>
      </c>
      <c r="H68" s="239">
        <v>3929</v>
      </c>
      <c r="I68" s="83">
        <v>47938</v>
      </c>
      <c r="J68" s="141"/>
    </row>
    <row r="69" spans="1:10" s="6" customFormat="1" ht="18" customHeight="1">
      <c r="A69" s="263" t="s">
        <v>15</v>
      </c>
      <c r="B69" s="265" t="s">
        <v>61</v>
      </c>
      <c r="C69" s="15">
        <v>2006</v>
      </c>
      <c r="D69" s="88">
        <v>29649</v>
      </c>
      <c r="E69" s="88">
        <v>24349</v>
      </c>
      <c r="F69" s="88">
        <v>22642</v>
      </c>
      <c r="G69" s="88">
        <v>519</v>
      </c>
      <c r="H69" s="239">
        <v>6077</v>
      </c>
      <c r="I69" s="83">
        <v>60075</v>
      </c>
    </row>
    <row r="70" spans="1:10" s="6" customFormat="1" ht="18" customHeight="1">
      <c r="A70" s="264"/>
      <c r="B70" s="266"/>
      <c r="C70" s="7">
        <v>2007</v>
      </c>
      <c r="D70" s="88">
        <v>29213</v>
      </c>
      <c r="E70" s="88">
        <v>25580</v>
      </c>
      <c r="F70" s="88">
        <v>24204</v>
      </c>
      <c r="G70" s="88">
        <v>632</v>
      </c>
      <c r="H70" s="239">
        <v>5631</v>
      </c>
      <c r="I70" s="83">
        <v>60424</v>
      </c>
    </row>
    <row r="71" spans="1:10" s="6" customFormat="1" ht="18" customHeight="1">
      <c r="A71" s="264"/>
      <c r="B71" s="266"/>
      <c r="C71" s="7">
        <v>2008</v>
      </c>
      <c r="D71" s="88">
        <v>27588</v>
      </c>
      <c r="E71" s="88">
        <v>26330</v>
      </c>
      <c r="F71" s="88">
        <v>24892</v>
      </c>
      <c r="G71" s="88">
        <v>743</v>
      </c>
      <c r="H71" s="239">
        <v>5299</v>
      </c>
      <c r="I71" s="83">
        <v>59217</v>
      </c>
    </row>
    <row r="72" spans="1:10" s="6" customFormat="1" ht="18" customHeight="1">
      <c r="A72" s="264"/>
      <c r="B72" s="266"/>
      <c r="C72" s="7">
        <v>2009</v>
      </c>
      <c r="D72" s="88">
        <v>26966</v>
      </c>
      <c r="E72" s="88">
        <v>25469</v>
      </c>
      <c r="F72" s="88">
        <v>24188</v>
      </c>
      <c r="G72" s="88">
        <v>825</v>
      </c>
      <c r="H72" s="239">
        <v>5031</v>
      </c>
      <c r="I72" s="83">
        <v>57466</v>
      </c>
    </row>
    <row r="73" spans="1:10" s="6" customFormat="1" ht="18" customHeight="1">
      <c r="A73" s="264"/>
      <c r="B73" s="266"/>
      <c r="C73" s="7">
        <v>2010</v>
      </c>
      <c r="D73" s="88">
        <v>26713</v>
      </c>
      <c r="E73" s="88">
        <v>24823</v>
      </c>
      <c r="F73" s="88">
        <v>23951</v>
      </c>
      <c r="G73" s="88">
        <v>825</v>
      </c>
      <c r="H73" s="239">
        <v>4800</v>
      </c>
      <c r="I73" s="83">
        <v>56336</v>
      </c>
    </row>
    <row r="74" spans="1:10" s="6" customFormat="1" ht="18" customHeight="1">
      <c r="A74" s="264"/>
      <c r="B74" s="266"/>
      <c r="C74" s="15">
        <v>2011</v>
      </c>
      <c r="D74" s="88">
        <v>25799</v>
      </c>
      <c r="E74" s="88">
        <v>25269</v>
      </c>
      <c r="F74" s="88">
        <v>24424</v>
      </c>
      <c r="G74" s="88">
        <v>976</v>
      </c>
      <c r="H74" s="239">
        <v>4555</v>
      </c>
      <c r="I74" s="83">
        <v>55623</v>
      </c>
    </row>
    <row r="75" spans="1:10" s="6" customFormat="1" ht="18" customHeight="1">
      <c r="A75" s="264"/>
      <c r="B75" s="266"/>
      <c r="C75" s="15">
        <v>2012</v>
      </c>
      <c r="D75" s="88">
        <v>26138</v>
      </c>
      <c r="E75" s="88">
        <v>24521</v>
      </c>
      <c r="F75" s="88">
        <v>23861</v>
      </c>
      <c r="G75" s="88">
        <v>1128</v>
      </c>
      <c r="H75" s="239">
        <v>4411</v>
      </c>
      <c r="I75" s="83">
        <v>55070</v>
      </c>
    </row>
    <row r="76" spans="1:10" s="6" customFormat="1" ht="18" customHeight="1">
      <c r="A76" s="264"/>
      <c r="B76" s="266"/>
      <c r="C76" s="15">
        <v>2013</v>
      </c>
      <c r="D76" s="88">
        <v>24334</v>
      </c>
      <c r="E76" s="88">
        <v>25289</v>
      </c>
      <c r="F76" s="88">
        <v>24629</v>
      </c>
      <c r="G76" s="88">
        <v>1104</v>
      </c>
      <c r="H76" s="239">
        <v>4261</v>
      </c>
      <c r="I76" s="83">
        <v>53884</v>
      </c>
    </row>
    <row r="77" spans="1:10" s="6" customFormat="1" ht="18" customHeight="1">
      <c r="A77" s="264"/>
      <c r="B77" s="266"/>
      <c r="C77" s="15">
        <v>2014</v>
      </c>
      <c r="D77" s="88">
        <v>24633</v>
      </c>
      <c r="E77" s="88">
        <v>25048</v>
      </c>
      <c r="F77" s="88">
        <v>24359</v>
      </c>
      <c r="G77" s="88">
        <v>1232</v>
      </c>
      <c r="H77" s="239">
        <v>4017</v>
      </c>
      <c r="I77" s="83">
        <v>53698</v>
      </c>
    </row>
    <row r="78" spans="1:10" s="6" customFormat="1" ht="18" customHeight="1">
      <c r="A78" s="264"/>
      <c r="B78" s="266"/>
      <c r="C78" s="15">
        <v>2015</v>
      </c>
      <c r="D78" s="88">
        <v>25318</v>
      </c>
      <c r="E78" s="88">
        <v>25166</v>
      </c>
      <c r="F78" s="88">
        <v>24540</v>
      </c>
      <c r="G78" s="88">
        <v>1183</v>
      </c>
      <c r="H78" s="239">
        <v>4050</v>
      </c>
      <c r="I78" s="83">
        <v>54534</v>
      </c>
    </row>
    <row r="79" spans="1:10" s="6" customFormat="1" ht="18" customHeight="1">
      <c r="A79" s="264"/>
      <c r="B79" s="266"/>
      <c r="C79" s="15">
        <v>2016</v>
      </c>
      <c r="D79" s="88">
        <v>24846</v>
      </c>
      <c r="E79" s="88">
        <v>25775</v>
      </c>
      <c r="F79" s="88">
        <v>25094</v>
      </c>
      <c r="G79" s="88">
        <v>1233</v>
      </c>
      <c r="H79" s="239">
        <v>3953</v>
      </c>
      <c r="I79" s="83">
        <v>54574</v>
      </c>
    </row>
    <row r="80" spans="1:10" s="6" customFormat="1" ht="18" customHeight="1">
      <c r="A80" s="264"/>
      <c r="B80" s="266"/>
      <c r="C80" s="15">
        <v>2017</v>
      </c>
      <c r="D80" s="88">
        <v>24591</v>
      </c>
      <c r="E80" s="88">
        <v>26450</v>
      </c>
      <c r="F80" s="88">
        <v>25714</v>
      </c>
      <c r="G80" s="88">
        <v>1338</v>
      </c>
      <c r="H80" s="239">
        <v>3960</v>
      </c>
      <c r="I80" s="83">
        <v>55001</v>
      </c>
    </row>
    <row r="81" spans="1:9" s="6" customFormat="1" ht="18" customHeight="1">
      <c r="A81" s="264"/>
      <c r="B81" s="266"/>
      <c r="C81" s="15">
        <v>2018</v>
      </c>
      <c r="D81" s="88">
        <v>24832</v>
      </c>
      <c r="E81" s="88">
        <v>26357</v>
      </c>
      <c r="F81" s="88">
        <v>25608</v>
      </c>
      <c r="G81" s="88">
        <v>1390</v>
      </c>
      <c r="H81" s="239">
        <v>3990</v>
      </c>
      <c r="I81" s="83">
        <v>55179</v>
      </c>
    </row>
    <row r="82" spans="1:9" s="6" customFormat="1" ht="18" customHeight="1">
      <c r="A82" s="207"/>
      <c r="B82" s="208"/>
      <c r="C82" s="15">
        <v>2019</v>
      </c>
      <c r="D82" s="88">
        <v>25528</v>
      </c>
      <c r="E82" s="88">
        <v>26550</v>
      </c>
      <c r="F82" s="88">
        <v>25794</v>
      </c>
      <c r="G82" s="88">
        <v>1474</v>
      </c>
      <c r="H82" s="239">
        <v>4009</v>
      </c>
      <c r="I82" s="83">
        <v>56087</v>
      </c>
    </row>
    <row r="83" spans="1:9" s="6" customFormat="1" ht="18" customHeight="1">
      <c r="A83" s="226"/>
      <c r="B83" s="227"/>
      <c r="C83" s="15">
        <v>2020</v>
      </c>
      <c r="D83" s="88">
        <v>23907</v>
      </c>
      <c r="E83" s="88">
        <v>28499</v>
      </c>
      <c r="F83" s="88">
        <v>27603</v>
      </c>
      <c r="G83" s="88">
        <v>1743</v>
      </c>
      <c r="H83" s="239">
        <v>4626</v>
      </c>
      <c r="I83" s="83">
        <v>57032</v>
      </c>
    </row>
    <row r="84" spans="1:9" s="6" customFormat="1" ht="18" customHeight="1">
      <c r="A84" s="263" t="s">
        <v>16</v>
      </c>
      <c r="B84" s="265" t="s">
        <v>62</v>
      </c>
      <c r="C84" s="15">
        <v>2006</v>
      </c>
      <c r="D84" s="88">
        <v>73683</v>
      </c>
      <c r="E84" s="88">
        <v>48253</v>
      </c>
      <c r="F84" s="88">
        <v>45388</v>
      </c>
      <c r="G84" s="88">
        <v>711</v>
      </c>
      <c r="H84" s="239">
        <v>13184</v>
      </c>
      <c r="I84" s="83">
        <v>135120</v>
      </c>
    </row>
    <row r="85" spans="1:9" s="6" customFormat="1" ht="18" customHeight="1">
      <c r="A85" s="264"/>
      <c r="B85" s="266"/>
      <c r="C85" s="7">
        <v>2007</v>
      </c>
      <c r="D85" s="88">
        <v>72447</v>
      </c>
      <c r="E85" s="88">
        <v>51775</v>
      </c>
      <c r="F85" s="88">
        <v>49168</v>
      </c>
      <c r="G85" s="88">
        <v>852</v>
      </c>
      <c r="H85" s="239">
        <v>12616</v>
      </c>
      <c r="I85" s="83">
        <v>136838</v>
      </c>
    </row>
    <row r="86" spans="1:9" s="6" customFormat="1" ht="18" customHeight="1">
      <c r="A86" s="264"/>
      <c r="B86" s="266"/>
      <c r="C86" s="7">
        <v>2008</v>
      </c>
      <c r="D86" s="88">
        <v>70497</v>
      </c>
      <c r="E86" s="88">
        <v>53084</v>
      </c>
      <c r="F86" s="88">
        <v>50453</v>
      </c>
      <c r="G86" s="88">
        <v>1257</v>
      </c>
      <c r="H86" s="239">
        <v>12174</v>
      </c>
      <c r="I86" s="83">
        <v>135755</v>
      </c>
    </row>
    <row r="87" spans="1:9" s="6" customFormat="1" ht="18" customHeight="1">
      <c r="A87" s="264"/>
      <c r="B87" s="266"/>
      <c r="C87" s="7">
        <v>2009</v>
      </c>
      <c r="D87" s="88">
        <v>68817</v>
      </c>
      <c r="E87" s="88">
        <v>50757</v>
      </c>
      <c r="F87" s="88">
        <v>48333</v>
      </c>
      <c r="G87" s="88">
        <v>1498</v>
      </c>
      <c r="H87" s="239">
        <v>12281</v>
      </c>
      <c r="I87" s="83">
        <v>131855</v>
      </c>
    </row>
    <row r="88" spans="1:9" s="6" customFormat="1" ht="18" customHeight="1">
      <c r="A88" s="264"/>
      <c r="B88" s="266"/>
      <c r="C88" s="7">
        <v>2010</v>
      </c>
      <c r="D88" s="88">
        <v>68090</v>
      </c>
      <c r="E88" s="88">
        <v>49447</v>
      </c>
      <c r="F88" s="88">
        <v>47522</v>
      </c>
      <c r="G88" s="88">
        <v>1590</v>
      </c>
      <c r="H88" s="239">
        <v>11756</v>
      </c>
      <c r="I88" s="83">
        <v>129293</v>
      </c>
    </row>
    <row r="89" spans="1:9" s="6" customFormat="1" ht="18" customHeight="1">
      <c r="A89" s="264"/>
      <c r="B89" s="266"/>
      <c r="C89" s="15">
        <v>2011</v>
      </c>
      <c r="D89" s="88">
        <v>65361</v>
      </c>
      <c r="E89" s="88">
        <v>49730</v>
      </c>
      <c r="F89" s="88">
        <v>47775</v>
      </c>
      <c r="G89" s="88">
        <v>1965</v>
      </c>
      <c r="H89" s="239">
        <v>11661</v>
      </c>
      <c r="I89" s="83">
        <v>126752</v>
      </c>
    </row>
    <row r="90" spans="1:9" s="6" customFormat="1" ht="18" customHeight="1">
      <c r="A90" s="264"/>
      <c r="B90" s="266"/>
      <c r="C90" s="15">
        <v>2012</v>
      </c>
      <c r="D90" s="88">
        <v>64492</v>
      </c>
      <c r="E90" s="88">
        <v>47092</v>
      </c>
      <c r="F90" s="88">
        <v>45558</v>
      </c>
      <c r="G90" s="88">
        <v>2118</v>
      </c>
      <c r="H90" s="239">
        <v>10876</v>
      </c>
      <c r="I90" s="83">
        <v>122460</v>
      </c>
    </row>
    <row r="91" spans="1:9" s="6" customFormat="1" ht="18" customHeight="1">
      <c r="A91" s="264"/>
      <c r="B91" s="266"/>
      <c r="C91" s="15">
        <v>2013</v>
      </c>
      <c r="D91" s="88">
        <v>62170</v>
      </c>
      <c r="E91" s="88">
        <v>46566</v>
      </c>
      <c r="F91" s="88">
        <v>44988</v>
      </c>
      <c r="G91" s="88">
        <v>2144</v>
      </c>
      <c r="H91" s="239">
        <v>10240</v>
      </c>
      <c r="I91" s="83">
        <v>118976</v>
      </c>
    </row>
    <row r="92" spans="1:9" s="6" customFormat="1" ht="18" customHeight="1">
      <c r="A92" s="264"/>
      <c r="B92" s="266"/>
      <c r="C92" s="15">
        <v>2014</v>
      </c>
      <c r="D92" s="88">
        <v>62316</v>
      </c>
      <c r="E92" s="88">
        <v>46646</v>
      </c>
      <c r="F92" s="88">
        <v>45042</v>
      </c>
      <c r="G92" s="88">
        <v>2172</v>
      </c>
      <c r="H92" s="239">
        <v>9828</v>
      </c>
      <c r="I92" s="83">
        <v>118790</v>
      </c>
    </row>
    <row r="93" spans="1:9" s="6" customFormat="1" ht="18" customHeight="1">
      <c r="A93" s="264"/>
      <c r="B93" s="266"/>
      <c r="C93" s="15">
        <v>2015</v>
      </c>
      <c r="D93" s="88">
        <v>63756</v>
      </c>
      <c r="E93" s="88">
        <v>46844</v>
      </c>
      <c r="F93" s="88">
        <v>45238</v>
      </c>
      <c r="G93" s="88">
        <v>2324</v>
      </c>
      <c r="H93" s="239">
        <v>9084</v>
      </c>
      <c r="I93" s="83">
        <v>119684</v>
      </c>
    </row>
    <row r="94" spans="1:9" s="6" customFormat="1" ht="18" customHeight="1">
      <c r="A94" s="264"/>
      <c r="B94" s="266"/>
      <c r="C94" s="15">
        <v>2016</v>
      </c>
      <c r="D94" s="88">
        <v>63586</v>
      </c>
      <c r="E94" s="88">
        <v>47906</v>
      </c>
      <c r="F94" s="88">
        <v>46315</v>
      </c>
      <c r="G94" s="88">
        <v>2265</v>
      </c>
      <c r="H94" s="239">
        <v>8835</v>
      </c>
      <c r="I94" s="83">
        <v>120327</v>
      </c>
    </row>
    <row r="95" spans="1:9" s="6" customFormat="1" ht="18" customHeight="1">
      <c r="A95" s="264"/>
      <c r="B95" s="266"/>
      <c r="C95" s="15">
        <v>2017</v>
      </c>
      <c r="D95" s="88">
        <v>63148</v>
      </c>
      <c r="E95" s="88">
        <v>49393</v>
      </c>
      <c r="F95" s="88">
        <v>47754</v>
      </c>
      <c r="G95" s="88">
        <v>2346</v>
      </c>
      <c r="H95" s="239">
        <v>8886</v>
      </c>
      <c r="I95" s="83">
        <v>121427</v>
      </c>
    </row>
    <row r="96" spans="1:9" s="6" customFormat="1" ht="18" customHeight="1">
      <c r="A96" s="264"/>
      <c r="B96" s="266"/>
      <c r="C96" s="15">
        <v>2018</v>
      </c>
      <c r="D96" s="88">
        <v>64826</v>
      </c>
      <c r="E96" s="88">
        <v>49836</v>
      </c>
      <c r="F96" s="88">
        <v>48127</v>
      </c>
      <c r="G96" s="88">
        <v>2526</v>
      </c>
      <c r="H96" s="239">
        <v>9293</v>
      </c>
      <c r="I96" s="83">
        <v>123955</v>
      </c>
    </row>
    <row r="97" spans="1:9" s="6" customFormat="1" ht="18" customHeight="1">
      <c r="A97" s="207"/>
      <c r="B97" s="208"/>
      <c r="C97" s="15">
        <v>2019</v>
      </c>
      <c r="D97" s="88">
        <v>67302</v>
      </c>
      <c r="E97" s="88">
        <v>49955</v>
      </c>
      <c r="F97" s="88">
        <v>48210</v>
      </c>
      <c r="G97" s="88">
        <v>2573</v>
      </c>
      <c r="H97" s="239">
        <v>9461</v>
      </c>
      <c r="I97" s="83">
        <v>126718</v>
      </c>
    </row>
    <row r="98" spans="1:9" s="6" customFormat="1" ht="18" customHeight="1">
      <c r="A98" s="226"/>
      <c r="B98" s="227"/>
      <c r="C98" s="15">
        <v>2020</v>
      </c>
      <c r="D98" s="88">
        <v>64019</v>
      </c>
      <c r="E98" s="88">
        <v>54768</v>
      </c>
      <c r="F98" s="88">
        <v>52892</v>
      </c>
      <c r="G98" s="88">
        <v>2880</v>
      </c>
      <c r="H98" s="239">
        <v>10891</v>
      </c>
      <c r="I98" s="83">
        <v>129678</v>
      </c>
    </row>
    <row r="99" spans="1:9" s="6" customFormat="1" ht="18" customHeight="1">
      <c r="A99" s="263" t="s">
        <v>17</v>
      </c>
      <c r="B99" s="265" t="s">
        <v>63</v>
      </c>
      <c r="C99" s="15">
        <v>2006</v>
      </c>
      <c r="D99" s="88">
        <v>27688</v>
      </c>
      <c r="E99" s="88">
        <v>29079</v>
      </c>
      <c r="F99" s="88">
        <v>26703</v>
      </c>
      <c r="G99" s="88">
        <v>645</v>
      </c>
      <c r="H99" s="239">
        <v>6195</v>
      </c>
      <c r="I99" s="83">
        <v>62962</v>
      </c>
    </row>
    <row r="100" spans="1:9" s="6" customFormat="1" ht="18" customHeight="1">
      <c r="A100" s="264"/>
      <c r="B100" s="266"/>
      <c r="C100" s="7">
        <v>2007</v>
      </c>
      <c r="D100" s="88">
        <v>27169</v>
      </c>
      <c r="E100" s="88">
        <v>30536</v>
      </c>
      <c r="F100" s="88">
        <v>28456</v>
      </c>
      <c r="G100" s="88">
        <v>763</v>
      </c>
      <c r="H100" s="239">
        <v>6020</v>
      </c>
      <c r="I100" s="83">
        <v>63725</v>
      </c>
    </row>
    <row r="101" spans="1:9" s="6" customFormat="1" ht="18" customHeight="1">
      <c r="A101" s="264"/>
      <c r="B101" s="266"/>
      <c r="C101" s="7">
        <v>2008</v>
      </c>
      <c r="D101" s="88">
        <v>26654</v>
      </c>
      <c r="E101" s="88">
        <v>31031</v>
      </c>
      <c r="F101" s="88">
        <v>28998</v>
      </c>
      <c r="G101" s="88">
        <v>928</v>
      </c>
      <c r="H101" s="239">
        <v>5588</v>
      </c>
      <c r="I101" s="83">
        <v>63273</v>
      </c>
    </row>
    <row r="102" spans="1:9" s="6" customFormat="1" ht="18" customHeight="1">
      <c r="A102" s="264"/>
      <c r="B102" s="266"/>
      <c r="C102" s="7">
        <v>2009</v>
      </c>
      <c r="D102" s="88">
        <v>25906</v>
      </c>
      <c r="E102" s="88">
        <v>29975</v>
      </c>
      <c r="F102" s="88">
        <v>28171</v>
      </c>
      <c r="G102" s="88">
        <v>1027</v>
      </c>
      <c r="H102" s="239">
        <v>5640</v>
      </c>
      <c r="I102" s="83">
        <v>61521</v>
      </c>
    </row>
    <row r="103" spans="1:9" s="6" customFormat="1" ht="18" customHeight="1">
      <c r="A103" s="264"/>
      <c r="B103" s="266"/>
      <c r="C103" s="7">
        <v>2010</v>
      </c>
      <c r="D103" s="88">
        <v>25379</v>
      </c>
      <c r="E103" s="88">
        <v>29414</v>
      </c>
      <c r="F103" s="88">
        <v>28185</v>
      </c>
      <c r="G103" s="88">
        <v>1098</v>
      </c>
      <c r="H103" s="239">
        <v>5811</v>
      </c>
      <c r="I103" s="83">
        <v>60604</v>
      </c>
    </row>
    <row r="104" spans="1:9" s="6" customFormat="1" ht="18" customHeight="1">
      <c r="A104" s="264"/>
      <c r="B104" s="266"/>
      <c r="C104" s="15">
        <v>2011</v>
      </c>
      <c r="D104" s="88">
        <v>24166</v>
      </c>
      <c r="E104" s="88">
        <v>29280</v>
      </c>
      <c r="F104" s="88">
        <v>28048</v>
      </c>
      <c r="G104" s="88">
        <v>1302</v>
      </c>
      <c r="H104" s="239">
        <v>5663</v>
      </c>
      <c r="I104" s="83">
        <v>59109</v>
      </c>
    </row>
    <row r="105" spans="1:9" s="6" customFormat="1" ht="18" customHeight="1">
      <c r="A105" s="264"/>
      <c r="B105" s="266"/>
      <c r="C105" s="15">
        <v>2012</v>
      </c>
      <c r="D105" s="88">
        <v>24392</v>
      </c>
      <c r="E105" s="88">
        <v>28229</v>
      </c>
      <c r="F105" s="88">
        <v>27428</v>
      </c>
      <c r="G105" s="88">
        <v>1478</v>
      </c>
      <c r="H105" s="239">
        <v>5521</v>
      </c>
      <c r="I105" s="83">
        <v>58142</v>
      </c>
    </row>
    <row r="106" spans="1:9" s="6" customFormat="1" ht="18" customHeight="1">
      <c r="A106" s="264"/>
      <c r="B106" s="266"/>
      <c r="C106" s="15">
        <v>2013</v>
      </c>
      <c r="D106" s="88">
        <v>23594</v>
      </c>
      <c r="E106" s="88">
        <v>28548</v>
      </c>
      <c r="F106" s="88">
        <v>27667</v>
      </c>
      <c r="G106" s="88">
        <v>1583</v>
      </c>
      <c r="H106" s="239">
        <v>5157</v>
      </c>
      <c r="I106" s="83">
        <v>57299</v>
      </c>
    </row>
    <row r="107" spans="1:9" s="6" customFormat="1" ht="18" customHeight="1">
      <c r="A107" s="264"/>
      <c r="B107" s="266"/>
      <c r="C107" s="15">
        <v>2014</v>
      </c>
      <c r="D107" s="88">
        <v>24048</v>
      </c>
      <c r="E107" s="88">
        <v>28509</v>
      </c>
      <c r="F107" s="88">
        <v>27638</v>
      </c>
      <c r="G107" s="88">
        <v>1575</v>
      </c>
      <c r="H107" s="239">
        <v>4974</v>
      </c>
      <c r="I107" s="83">
        <v>57531</v>
      </c>
    </row>
    <row r="108" spans="1:9" s="6" customFormat="1" ht="18" customHeight="1">
      <c r="A108" s="264"/>
      <c r="B108" s="266"/>
      <c r="C108" s="15">
        <v>2015</v>
      </c>
      <c r="D108" s="88">
        <v>24688</v>
      </c>
      <c r="E108" s="88">
        <v>28852</v>
      </c>
      <c r="F108" s="88">
        <v>27991</v>
      </c>
      <c r="G108" s="88">
        <v>1570</v>
      </c>
      <c r="H108" s="239">
        <v>4781</v>
      </c>
      <c r="I108" s="83">
        <v>58321</v>
      </c>
    </row>
    <row r="109" spans="1:9" s="6" customFormat="1" ht="18" customHeight="1">
      <c r="A109" s="264"/>
      <c r="B109" s="266"/>
      <c r="C109" s="15">
        <v>2016</v>
      </c>
      <c r="D109" s="88">
        <v>24473</v>
      </c>
      <c r="E109" s="88">
        <v>29572</v>
      </c>
      <c r="F109" s="88">
        <v>28740</v>
      </c>
      <c r="G109" s="88">
        <v>1623</v>
      </c>
      <c r="H109" s="239">
        <v>4422</v>
      </c>
      <c r="I109" s="83">
        <v>58467</v>
      </c>
    </row>
    <row r="110" spans="1:9" s="6" customFormat="1" ht="18" customHeight="1">
      <c r="A110" s="264"/>
      <c r="B110" s="266"/>
      <c r="C110" s="15">
        <v>2017</v>
      </c>
      <c r="D110" s="88">
        <v>24520</v>
      </c>
      <c r="E110" s="88">
        <v>30268</v>
      </c>
      <c r="F110" s="88">
        <v>29445</v>
      </c>
      <c r="G110" s="88">
        <v>1665</v>
      </c>
      <c r="H110" s="239">
        <v>4582</v>
      </c>
      <c r="I110" s="83">
        <v>59370</v>
      </c>
    </row>
    <row r="111" spans="1:9" s="6" customFormat="1" ht="18" customHeight="1">
      <c r="A111" s="264"/>
      <c r="B111" s="266"/>
      <c r="C111" s="15">
        <v>2018</v>
      </c>
      <c r="D111" s="88">
        <v>25556</v>
      </c>
      <c r="E111" s="88">
        <v>30325</v>
      </c>
      <c r="F111" s="88">
        <v>29446</v>
      </c>
      <c r="G111" s="88">
        <v>1827</v>
      </c>
      <c r="H111" s="239">
        <v>4791</v>
      </c>
      <c r="I111" s="83">
        <v>60672</v>
      </c>
    </row>
    <row r="112" spans="1:9" s="6" customFormat="1" ht="18" customHeight="1">
      <c r="A112" s="207"/>
      <c r="B112" s="208"/>
      <c r="C112" s="15">
        <v>2019</v>
      </c>
      <c r="D112" s="88">
        <v>26176</v>
      </c>
      <c r="E112" s="88">
        <v>31024</v>
      </c>
      <c r="F112" s="88">
        <v>30118</v>
      </c>
      <c r="G112" s="88">
        <v>1888</v>
      </c>
      <c r="H112" s="239">
        <v>4351</v>
      </c>
      <c r="I112" s="83">
        <v>61551</v>
      </c>
    </row>
    <row r="113" spans="1:9" s="6" customFormat="1" ht="18" customHeight="1">
      <c r="A113" s="226"/>
      <c r="B113" s="227"/>
      <c r="C113" s="15">
        <v>2020</v>
      </c>
      <c r="D113" s="88">
        <v>24174</v>
      </c>
      <c r="E113" s="88">
        <v>33319</v>
      </c>
      <c r="F113" s="88">
        <v>32320</v>
      </c>
      <c r="G113" s="88">
        <v>2146</v>
      </c>
      <c r="H113" s="239">
        <v>4721</v>
      </c>
      <c r="I113" s="83">
        <v>62214</v>
      </c>
    </row>
    <row r="114" spans="1:9" s="6" customFormat="1" ht="18" customHeight="1">
      <c r="A114" s="263" t="s">
        <v>18</v>
      </c>
      <c r="B114" s="265" t="s">
        <v>64</v>
      </c>
      <c r="C114" s="15">
        <v>2006</v>
      </c>
      <c r="D114" s="88">
        <v>90105</v>
      </c>
      <c r="E114" s="88">
        <v>71277</v>
      </c>
      <c r="F114" s="88">
        <v>66429</v>
      </c>
      <c r="G114" s="88">
        <v>565</v>
      </c>
      <c r="H114" s="239">
        <v>21437</v>
      </c>
      <c r="I114" s="83">
        <v>182819</v>
      </c>
    </row>
    <row r="115" spans="1:9" s="6" customFormat="1" ht="18" customHeight="1">
      <c r="A115" s="264"/>
      <c r="B115" s="266"/>
      <c r="C115" s="7">
        <v>2007</v>
      </c>
      <c r="D115" s="88">
        <v>89076</v>
      </c>
      <c r="E115" s="88">
        <v>78410</v>
      </c>
      <c r="F115" s="88">
        <v>73507</v>
      </c>
      <c r="G115" s="88">
        <v>743</v>
      </c>
      <c r="H115" s="239">
        <v>21038</v>
      </c>
      <c r="I115" s="83">
        <v>188524</v>
      </c>
    </row>
    <row r="116" spans="1:9" s="6" customFormat="1" ht="18" customHeight="1">
      <c r="A116" s="264"/>
      <c r="B116" s="266"/>
      <c r="C116" s="7">
        <v>2008</v>
      </c>
      <c r="D116" s="88">
        <v>85994</v>
      </c>
      <c r="E116" s="88">
        <v>83171</v>
      </c>
      <c r="F116" s="88">
        <v>78361</v>
      </c>
      <c r="G116" s="88">
        <v>1205</v>
      </c>
      <c r="H116" s="239">
        <v>20608</v>
      </c>
      <c r="I116" s="83">
        <v>189773</v>
      </c>
    </row>
    <row r="117" spans="1:9" s="6" customFormat="1" ht="18" customHeight="1">
      <c r="A117" s="264"/>
      <c r="B117" s="266"/>
      <c r="C117" s="7">
        <v>2009</v>
      </c>
      <c r="D117" s="88">
        <v>83263</v>
      </c>
      <c r="E117" s="88">
        <v>80828</v>
      </c>
      <c r="F117" s="88">
        <v>76725</v>
      </c>
      <c r="G117" s="88">
        <v>1595</v>
      </c>
      <c r="H117" s="239">
        <v>20345</v>
      </c>
      <c r="I117" s="83">
        <v>184436</v>
      </c>
    </row>
    <row r="118" spans="1:9" s="6" customFormat="1" ht="18" customHeight="1">
      <c r="A118" s="264"/>
      <c r="B118" s="266"/>
      <c r="C118" s="7">
        <v>2010</v>
      </c>
      <c r="D118" s="88">
        <v>80375</v>
      </c>
      <c r="E118" s="88">
        <v>78810</v>
      </c>
      <c r="F118" s="88">
        <v>76346</v>
      </c>
      <c r="G118" s="88">
        <v>1645</v>
      </c>
      <c r="H118" s="239">
        <v>18995</v>
      </c>
      <c r="I118" s="83">
        <v>178180</v>
      </c>
    </row>
    <row r="119" spans="1:9" s="6" customFormat="1" ht="18" customHeight="1">
      <c r="A119" s="264"/>
      <c r="B119" s="266"/>
      <c r="C119" s="15">
        <v>2011</v>
      </c>
      <c r="D119" s="88">
        <v>74913</v>
      </c>
      <c r="E119" s="88">
        <v>76999</v>
      </c>
      <c r="F119" s="88">
        <v>74794</v>
      </c>
      <c r="G119" s="88">
        <v>2036</v>
      </c>
      <c r="H119" s="239">
        <v>18032</v>
      </c>
      <c r="I119" s="83">
        <v>169944</v>
      </c>
    </row>
    <row r="120" spans="1:9" s="6" customFormat="1" ht="18" customHeight="1">
      <c r="A120" s="264"/>
      <c r="B120" s="266"/>
      <c r="C120" s="15">
        <v>2012</v>
      </c>
      <c r="D120" s="88">
        <v>75473</v>
      </c>
      <c r="E120" s="88">
        <v>70622</v>
      </c>
      <c r="F120" s="88">
        <v>69611</v>
      </c>
      <c r="G120" s="88">
        <v>1978</v>
      </c>
      <c r="H120" s="239">
        <v>16572</v>
      </c>
      <c r="I120" s="83">
        <v>162667</v>
      </c>
    </row>
    <row r="121" spans="1:9" s="6" customFormat="1" ht="18" customHeight="1">
      <c r="A121" s="264"/>
      <c r="B121" s="266"/>
      <c r="C121" s="15">
        <v>2013</v>
      </c>
      <c r="D121" s="88">
        <v>73167</v>
      </c>
      <c r="E121" s="88">
        <v>68556</v>
      </c>
      <c r="F121" s="88">
        <v>67568</v>
      </c>
      <c r="G121" s="88">
        <v>1839</v>
      </c>
      <c r="H121" s="239">
        <v>15064</v>
      </c>
      <c r="I121" s="83">
        <v>156787</v>
      </c>
    </row>
    <row r="122" spans="1:9" s="6" customFormat="1" ht="18" customHeight="1">
      <c r="A122" s="264"/>
      <c r="B122" s="266"/>
      <c r="C122" s="15">
        <v>2014</v>
      </c>
      <c r="D122" s="88">
        <v>76092</v>
      </c>
      <c r="E122" s="88">
        <v>67501</v>
      </c>
      <c r="F122" s="88">
        <v>66507</v>
      </c>
      <c r="G122" s="88">
        <v>1867</v>
      </c>
      <c r="H122" s="239">
        <v>14275</v>
      </c>
      <c r="I122" s="83">
        <v>157868</v>
      </c>
    </row>
    <row r="123" spans="1:9" s="6" customFormat="1" ht="18" customHeight="1">
      <c r="A123" s="264"/>
      <c r="B123" s="266"/>
      <c r="C123" s="15">
        <v>2015</v>
      </c>
      <c r="D123" s="88">
        <v>80126</v>
      </c>
      <c r="E123" s="88">
        <v>67816</v>
      </c>
      <c r="F123" s="88">
        <v>66791</v>
      </c>
      <c r="G123" s="88">
        <v>1955</v>
      </c>
      <c r="H123" s="239">
        <v>14118</v>
      </c>
      <c r="I123" s="83">
        <v>162060</v>
      </c>
    </row>
    <row r="124" spans="1:9" s="6" customFormat="1" ht="18" customHeight="1">
      <c r="A124" s="264"/>
      <c r="B124" s="266"/>
      <c r="C124" s="15">
        <v>2016</v>
      </c>
      <c r="D124" s="88">
        <v>82159</v>
      </c>
      <c r="E124" s="88">
        <v>70897</v>
      </c>
      <c r="F124" s="88">
        <v>69868</v>
      </c>
      <c r="G124" s="88">
        <v>2118</v>
      </c>
      <c r="H124" s="239">
        <v>14036</v>
      </c>
      <c r="I124" s="83">
        <v>167092</v>
      </c>
    </row>
    <row r="125" spans="1:9" s="6" customFormat="1" ht="18" customHeight="1">
      <c r="A125" s="264"/>
      <c r="B125" s="266"/>
      <c r="C125" s="15">
        <v>2017</v>
      </c>
      <c r="D125" s="88">
        <v>85139</v>
      </c>
      <c r="E125" s="88">
        <v>76316</v>
      </c>
      <c r="F125" s="88">
        <v>75170</v>
      </c>
      <c r="G125" s="88">
        <v>2498</v>
      </c>
      <c r="H125" s="239">
        <v>14395</v>
      </c>
      <c r="I125" s="83">
        <v>175850</v>
      </c>
    </row>
    <row r="126" spans="1:9" s="6" customFormat="1" ht="18" customHeight="1">
      <c r="A126" s="264"/>
      <c r="B126" s="266"/>
      <c r="C126" s="15">
        <v>2018</v>
      </c>
      <c r="D126" s="88">
        <v>91370</v>
      </c>
      <c r="E126" s="88">
        <v>81088</v>
      </c>
      <c r="F126" s="88">
        <v>79828</v>
      </c>
      <c r="G126" s="88">
        <v>2880</v>
      </c>
      <c r="H126" s="239">
        <v>15496</v>
      </c>
      <c r="I126" s="83">
        <v>187954</v>
      </c>
    </row>
    <row r="127" spans="1:9" s="6" customFormat="1" ht="18" customHeight="1">
      <c r="A127" s="207"/>
      <c r="B127" s="208"/>
      <c r="C127" s="15">
        <v>2019</v>
      </c>
      <c r="D127" s="88">
        <v>98557</v>
      </c>
      <c r="E127" s="88">
        <v>86011</v>
      </c>
      <c r="F127" s="88">
        <v>84589</v>
      </c>
      <c r="G127" s="88">
        <v>3167</v>
      </c>
      <c r="H127" s="239">
        <v>16357</v>
      </c>
      <c r="I127" s="83">
        <v>200925</v>
      </c>
    </row>
    <row r="128" spans="1:9" s="6" customFormat="1" ht="18" customHeight="1">
      <c r="A128" s="226"/>
      <c r="B128" s="227"/>
      <c r="C128" s="15">
        <v>2020</v>
      </c>
      <c r="D128" s="88">
        <v>87496</v>
      </c>
      <c r="E128" s="88">
        <v>96594</v>
      </c>
      <c r="F128" s="88">
        <v>95009</v>
      </c>
      <c r="G128" s="88">
        <v>3547</v>
      </c>
      <c r="H128" s="239">
        <v>18583</v>
      </c>
      <c r="I128" s="83">
        <v>202673</v>
      </c>
    </row>
    <row r="129" spans="1:9" s="6" customFormat="1" ht="18" customHeight="1">
      <c r="A129" s="263" t="s">
        <v>19</v>
      </c>
      <c r="B129" s="265" t="s">
        <v>65</v>
      </c>
      <c r="C129" s="15">
        <v>2006</v>
      </c>
      <c r="D129" s="88">
        <v>20656</v>
      </c>
      <c r="E129" s="88">
        <v>22921</v>
      </c>
      <c r="F129" s="88">
        <v>21832</v>
      </c>
      <c r="G129" s="88">
        <v>319</v>
      </c>
      <c r="H129" s="239">
        <v>4088</v>
      </c>
      <c r="I129" s="83">
        <v>47665</v>
      </c>
    </row>
    <row r="130" spans="1:9" s="6" customFormat="1" ht="18" customHeight="1">
      <c r="A130" s="264"/>
      <c r="B130" s="266"/>
      <c r="C130" s="7">
        <v>2007</v>
      </c>
      <c r="D130" s="88">
        <v>20246</v>
      </c>
      <c r="E130" s="88">
        <v>24243</v>
      </c>
      <c r="F130" s="88">
        <v>23352</v>
      </c>
      <c r="G130" s="88">
        <v>392</v>
      </c>
      <c r="H130" s="239">
        <v>3821</v>
      </c>
      <c r="I130" s="83">
        <v>48310</v>
      </c>
    </row>
    <row r="131" spans="1:9" s="6" customFormat="1" ht="18" customHeight="1">
      <c r="A131" s="264"/>
      <c r="B131" s="266"/>
      <c r="C131" s="7">
        <v>2008</v>
      </c>
      <c r="D131" s="88">
        <v>19699</v>
      </c>
      <c r="E131" s="88">
        <v>24551</v>
      </c>
      <c r="F131" s="88">
        <v>23768</v>
      </c>
      <c r="G131" s="88">
        <v>441</v>
      </c>
      <c r="H131" s="239">
        <v>3650</v>
      </c>
      <c r="I131" s="83">
        <v>47900</v>
      </c>
    </row>
    <row r="132" spans="1:9" s="6" customFormat="1" ht="18" customHeight="1">
      <c r="A132" s="264"/>
      <c r="B132" s="266"/>
      <c r="C132" s="7">
        <v>2009</v>
      </c>
      <c r="D132" s="88">
        <v>19689</v>
      </c>
      <c r="E132" s="88">
        <v>23742</v>
      </c>
      <c r="F132" s="88">
        <v>23046</v>
      </c>
      <c r="G132" s="88">
        <v>516</v>
      </c>
      <c r="H132" s="239">
        <v>3491</v>
      </c>
      <c r="I132" s="83">
        <v>46922</v>
      </c>
    </row>
    <row r="133" spans="1:9" s="6" customFormat="1" ht="18" customHeight="1">
      <c r="A133" s="264"/>
      <c r="B133" s="266"/>
      <c r="C133" s="7">
        <v>2010</v>
      </c>
      <c r="D133" s="88">
        <v>19741</v>
      </c>
      <c r="E133" s="88">
        <v>23072</v>
      </c>
      <c r="F133" s="88">
        <v>22609</v>
      </c>
      <c r="G133" s="88">
        <v>557</v>
      </c>
      <c r="H133" s="239">
        <v>3554</v>
      </c>
      <c r="I133" s="83">
        <v>46367</v>
      </c>
    </row>
    <row r="134" spans="1:9" s="6" customFormat="1" ht="18" customHeight="1">
      <c r="A134" s="264"/>
      <c r="B134" s="266"/>
      <c r="C134" s="15">
        <v>2011</v>
      </c>
      <c r="D134" s="88">
        <v>19095</v>
      </c>
      <c r="E134" s="88">
        <v>23332</v>
      </c>
      <c r="F134" s="88">
        <v>22904</v>
      </c>
      <c r="G134" s="88">
        <v>592</v>
      </c>
      <c r="H134" s="239">
        <v>3328</v>
      </c>
      <c r="I134" s="83">
        <v>45755</v>
      </c>
    </row>
    <row r="135" spans="1:9" s="6" customFormat="1" ht="18" customHeight="1">
      <c r="A135" s="264"/>
      <c r="B135" s="266"/>
      <c r="C135" s="15">
        <v>2012</v>
      </c>
      <c r="D135" s="88">
        <v>19316</v>
      </c>
      <c r="E135" s="88">
        <v>22839</v>
      </c>
      <c r="F135" s="88">
        <v>22573</v>
      </c>
      <c r="G135" s="88">
        <v>672</v>
      </c>
      <c r="H135" s="239">
        <v>3219</v>
      </c>
      <c r="I135" s="83">
        <v>45374</v>
      </c>
    </row>
    <row r="136" spans="1:9" s="6" customFormat="1" ht="18" customHeight="1">
      <c r="A136" s="264"/>
      <c r="B136" s="266"/>
      <c r="C136" s="15">
        <v>2013</v>
      </c>
      <c r="D136" s="88">
        <v>18116</v>
      </c>
      <c r="E136" s="88">
        <v>23924</v>
      </c>
      <c r="F136" s="88">
        <v>23666</v>
      </c>
      <c r="G136" s="88">
        <v>712</v>
      </c>
      <c r="H136" s="239">
        <v>3116</v>
      </c>
      <c r="I136" s="83">
        <v>45156</v>
      </c>
    </row>
    <row r="137" spans="1:9" s="6" customFormat="1" ht="18" customHeight="1">
      <c r="A137" s="264"/>
      <c r="B137" s="266"/>
      <c r="C137" s="15">
        <v>2014</v>
      </c>
      <c r="D137" s="88">
        <v>18468</v>
      </c>
      <c r="E137" s="88">
        <v>24115</v>
      </c>
      <c r="F137" s="88">
        <v>23804</v>
      </c>
      <c r="G137" s="88">
        <v>778</v>
      </c>
      <c r="H137" s="239">
        <v>2864</v>
      </c>
      <c r="I137" s="83">
        <v>45447</v>
      </c>
    </row>
    <row r="138" spans="1:9" s="6" customFormat="1" ht="18" customHeight="1">
      <c r="A138" s="264"/>
      <c r="B138" s="266"/>
      <c r="C138" s="15">
        <v>2015</v>
      </c>
      <c r="D138" s="88">
        <v>19126</v>
      </c>
      <c r="E138" s="88">
        <v>23958</v>
      </c>
      <c r="F138" s="88">
        <v>23641</v>
      </c>
      <c r="G138" s="88">
        <v>785</v>
      </c>
      <c r="H138" s="239">
        <v>2778</v>
      </c>
      <c r="I138" s="83">
        <v>45862</v>
      </c>
    </row>
    <row r="139" spans="1:9" s="6" customFormat="1" ht="18" customHeight="1">
      <c r="A139" s="264"/>
      <c r="B139" s="266"/>
      <c r="C139" s="15">
        <v>2016</v>
      </c>
      <c r="D139" s="88">
        <v>18759</v>
      </c>
      <c r="E139" s="88">
        <v>24583</v>
      </c>
      <c r="F139" s="88">
        <v>24284</v>
      </c>
      <c r="G139" s="88">
        <v>796</v>
      </c>
      <c r="H139" s="239">
        <v>2776</v>
      </c>
      <c r="I139" s="83">
        <v>46118</v>
      </c>
    </row>
    <row r="140" spans="1:9" s="6" customFormat="1" ht="18" customHeight="1">
      <c r="A140" s="264"/>
      <c r="B140" s="266"/>
      <c r="C140" s="15">
        <v>2017</v>
      </c>
      <c r="D140" s="88">
        <v>18602</v>
      </c>
      <c r="E140" s="88">
        <v>25342</v>
      </c>
      <c r="F140" s="88">
        <v>25012</v>
      </c>
      <c r="G140" s="88">
        <v>886</v>
      </c>
      <c r="H140" s="239">
        <v>2789</v>
      </c>
      <c r="I140" s="83">
        <v>46733</v>
      </c>
    </row>
    <row r="141" spans="1:9" s="6" customFormat="1" ht="18" customHeight="1">
      <c r="A141" s="264"/>
      <c r="B141" s="266"/>
      <c r="C141" s="15">
        <v>2018</v>
      </c>
      <c r="D141" s="88">
        <v>18990</v>
      </c>
      <c r="E141" s="88">
        <v>25802</v>
      </c>
      <c r="F141" s="88">
        <v>25457</v>
      </c>
      <c r="G141" s="88">
        <v>890</v>
      </c>
      <c r="H141" s="239">
        <v>2658</v>
      </c>
      <c r="I141" s="83">
        <v>47450</v>
      </c>
    </row>
    <row r="142" spans="1:9" s="6" customFormat="1" ht="18" customHeight="1">
      <c r="A142" s="207"/>
      <c r="B142" s="208"/>
      <c r="C142" s="15">
        <v>2019</v>
      </c>
      <c r="D142" s="88">
        <v>19672</v>
      </c>
      <c r="E142" s="88">
        <v>26036</v>
      </c>
      <c r="F142" s="88">
        <v>25663</v>
      </c>
      <c r="G142" s="88">
        <v>950</v>
      </c>
      <c r="H142" s="239">
        <v>2663</v>
      </c>
      <c r="I142" s="83">
        <v>48371</v>
      </c>
    </row>
    <row r="143" spans="1:9" s="6" customFormat="1" ht="18" customHeight="1">
      <c r="A143" s="226"/>
      <c r="B143" s="227"/>
      <c r="C143" s="15">
        <v>2020</v>
      </c>
      <c r="D143" s="88">
        <v>18675</v>
      </c>
      <c r="E143" s="88">
        <v>27495</v>
      </c>
      <c r="F143" s="88">
        <v>27036</v>
      </c>
      <c r="G143" s="88">
        <v>1142</v>
      </c>
      <c r="H143" s="239">
        <v>2954</v>
      </c>
      <c r="I143" s="83">
        <v>49124</v>
      </c>
    </row>
    <row r="144" spans="1:9" s="6" customFormat="1" ht="18" customHeight="1">
      <c r="A144" s="263" t="s">
        <v>20</v>
      </c>
      <c r="B144" s="265" t="s">
        <v>66</v>
      </c>
      <c r="C144" s="15">
        <v>2006</v>
      </c>
      <c r="D144" s="88">
        <v>98702</v>
      </c>
      <c r="E144" s="88">
        <v>79995</v>
      </c>
      <c r="F144" s="88">
        <v>74628</v>
      </c>
      <c r="G144" s="88">
        <v>2027</v>
      </c>
      <c r="H144" s="239">
        <v>18260</v>
      </c>
      <c r="I144" s="83">
        <v>196957</v>
      </c>
    </row>
    <row r="145" spans="1:9" s="6" customFormat="1" ht="18" customHeight="1">
      <c r="A145" s="264"/>
      <c r="B145" s="266"/>
      <c r="C145" s="7">
        <v>2007</v>
      </c>
      <c r="D145" s="88">
        <v>95772</v>
      </c>
      <c r="E145" s="88">
        <v>88067</v>
      </c>
      <c r="F145" s="88">
        <v>82733</v>
      </c>
      <c r="G145" s="88">
        <v>2561</v>
      </c>
      <c r="H145" s="239">
        <v>16881</v>
      </c>
      <c r="I145" s="83">
        <v>200720</v>
      </c>
    </row>
    <row r="146" spans="1:9" s="6" customFormat="1" ht="18" customHeight="1">
      <c r="A146" s="264"/>
      <c r="B146" s="266"/>
      <c r="C146" s="7">
        <v>2008</v>
      </c>
      <c r="D146" s="88">
        <v>92273</v>
      </c>
      <c r="E146" s="88">
        <v>90461</v>
      </c>
      <c r="F146" s="88">
        <v>85156</v>
      </c>
      <c r="G146" s="88">
        <v>3498</v>
      </c>
      <c r="H146" s="239">
        <v>16311</v>
      </c>
      <c r="I146" s="83">
        <v>199045</v>
      </c>
    </row>
    <row r="147" spans="1:9" s="6" customFormat="1" ht="18" customHeight="1">
      <c r="A147" s="264"/>
      <c r="B147" s="266"/>
      <c r="C147" s="7">
        <v>2009</v>
      </c>
      <c r="D147" s="88">
        <v>90349</v>
      </c>
      <c r="E147" s="88">
        <v>87135</v>
      </c>
      <c r="F147" s="88">
        <v>82159</v>
      </c>
      <c r="G147" s="88">
        <v>4005</v>
      </c>
      <c r="H147" s="239">
        <v>15616</v>
      </c>
      <c r="I147" s="83">
        <v>193100</v>
      </c>
    </row>
    <row r="148" spans="1:9" s="6" customFormat="1" ht="18" customHeight="1">
      <c r="A148" s="264"/>
      <c r="B148" s="266"/>
      <c r="C148" s="7">
        <v>2010</v>
      </c>
      <c r="D148" s="88">
        <v>89290</v>
      </c>
      <c r="E148" s="88">
        <v>85279</v>
      </c>
      <c r="F148" s="88">
        <v>81167</v>
      </c>
      <c r="G148" s="88">
        <v>4295</v>
      </c>
      <c r="H148" s="239">
        <v>15502</v>
      </c>
      <c r="I148" s="83">
        <v>190071</v>
      </c>
    </row>
    <row r="149" spans="1:9" s="6" customFormat="1" ht="18" customHeight="1">
      <c r="A149" s="264"/>
      <c r="B149" s="266"/>
      <c r="C149" s="15">
        <v>2011</v>
      </c>
      <c r="D149" s="88">
        <v>86184</v>
      </c>
      <c r="E149" s="88">
        <v>84428</v>
      </c>
      <c r="F149" s="88">
        <v>80216</v>
      </c>
      <c r="G149" s="88">
        <v>5101</v>
      </c>
      <c r="H149" s="239">
        <v>15243</v>
      </c>
      <c r="I149" s="83">
        <v>185855</v>
      </c>
    </row>
    <row r="150" spans="1:9" s="6" customFormat="1" ht="18" customHeight="1">
      <c r="A150" s="264"/>
      <c r="B150" s="266"/>
      <c r="C150" s="15">
        <v>2012</v>
      </c>
      <c r="D150" s="88">
        <v>85984</v>
      </c>
      <c r="E150" s="88">
        <v>80147</v>
      </c>
      <c r="F150" s="88">
        <v>76860</v>
      </c>
      <c r="G150" s="88">
        <v>5288</v>
      </c>
      <c r="H150" s="239">
        <v>14747</v>
      </c>
      <c r="I150" s="83">
        <v>180878</v>
      </c>
    </row>
    <row r="151" spans="1:9" s="6" customFormat="1" ht="18" customHeight="1">
      <c r="A151" s="264"/>
      <c r="B151" s="266"/>
      <c r="C151" s="15">
        <v>2013</v>
      </c>
      <c r="D151" s="88">
        <v>83961</v>
      </c>
      <c r="E151" s="88">
        <v>78205</v>
      </c>
      <c r="F151" s="88">
        <v>74827</v>
      </c>
      <c r="G151" s="88">
        <v>5579</v>
      </c>
      <c r="H151" s="239">
        <v>13926</v>
      </c>
      <c r="I151" s="83">
        <v>176092</v>
      </c>
    </row>
    <row r="152" spans="1:9" s="6" customFormat="1" ht="18" customHeight="1">
      <c r="A152" s="264"/>
      <c r="B152" s="266"/>
      <c r="C152" s="15">
        <v>2014</v>
      </c>
      <c r="D152" s="88">
        <v>85316</v>
      </c>
      <c r="E152" s="88">
        <v>77581</v>
      </c>
      <c r="F152" s="88">
        <v>74186</v>
      </c>
      <c r="G152" s="88">
        <v>5766</v>
      </c>
      <c r="H152" s="239">
        <v>13292</v>
      </c>
      <c r="I152" s="83">
        <v>176189</v>
      </c>
    </row>
    <row r="153" spans="1:9" s="6" customFormat="1" ht="18" customHeight="1">
      <c r="A153" s="264"/>
      <c r="B153" s="266"/>
      <c r="C153" s="15">
        <v>2015</v>
      </c>
      <c r="D153" s="88">
        <v>87848</v>
      </c>
      <c r="E153" s="88">
        <v>76631</v>
      </c>
      <c r="F153" s="88">
        <v>73087</v>
      </c>
      <c r="G153" s="88">
        <v>5991</v>
      </c>
      <c r="H153" s="239">
        <v>12493</v>
      </c>
      <c r="I153" s="83">
        <v>176972</v>
      </c>
    </row>
    <row r="154" spans="1:9" s="6" customFormat="1" ht="18" customHeight="1">
      <c r="A154" s="264"/>
      <c r="B154" s="266"/>
      <c r="C154" s="15">
        <v>2016</v>
      </c>
      <c r="D154" s="88">
        <v>89095</v>
      </c>
      <c r="E154" s="88">
        <v>78061</v>
      </c>
      <c r="F154" s="88">
        <v>74495</v>
      </c>
      <c r="G154" s="88">
        <v>5978</v>
      </c>
      <c r="H154" s="239">
        <v>12084</v>
      </c>
      <c r="I154" s="83">
        <v>179240</v>
      </c>
    </row>
    <row r="155" spans="1:9" s="6" customFormat="1" ht="18" customHeight="1">
      <c r="A155" s="264"/>
      <c r="B155" s="266"/>
      <c r="C155" s="15">
        <v>2017</v>
      </c>
      <c r="D155" s="88">
        <v>90006</v>
      </c>
      <c r="E155" s="88">
        <v>80313</v>
      </c>
      <c r="F155" s="88">
        <v>76583</v>
      </c>
      <c r="G155" s="88">
        <v>6315</v>
      </c>
      <c r="H155" s="239">
        <v>11901</v>
      </c>
      <c r="I155" s="83">
        <v>182220</v>
      </c>
    </row>
    <row r="156" spans="1:9" s="6" customFormat="1" ht="18" customHeight="1">
      <c r="A156" s="264"/>
      <c r="B156" s="266"/>
      <c r="C156" s="15">
        <v>2018</v>
      </c>
      <c r="D156" s="88">
        <v>92447</v>
      </c>
      <c r="E156" s="88">
        <v>81707</v>
      </c>
      <c r="F156" s="88">
        <v>77791</v>
      </c>
      <c r="G156" s="88">
        <v>6593</v>
      </c>
      <c r="H156" s="239">
        <v>12327</v>
      </c>
      <c r="I156" s="83">
        <v>186481</v>
      </c>
    </row>
    <row r="157" spans="1:9" s="6" customFormat="1" ht="18" customHeight="1">
      <c r="A157" s="207"/>
      <c r="B157" s="208"/>
      <c r="C157" s="15">
        <v>2019</v>
      </c>
      <c r="D157" s="88">
        <v>96140</v>
      </c>
      <c r="E157" s="88">
        <v>82847</v>
      </c>
      <c r="F157" s="88">
        <v>78865</v>
      </c>
      <c r="G157" s="88">
        <v>6611</v>
      </c>
      <c r="H157" s="239">
        <v>12121</v>
      </c>
      <c r="I157" s="83">
        <v>191108</v>
      </c>
    </row>
    <row r="158" spans="1:9" s="6" customFormat="1" ht="18" customHeight="1">
      <c r="A158" s="226"/>
      <c r="B158" s="227"/>
      <c r="C158" s="15">
        <v>2020</v>
      </c>
      <c r="D158" s="88">
        <v>91073</v>
      </c>
      <c r="E158" s="88">
        <v>89757</v>
      </c>
      <c r="F158" s="88">
        <v>85513</v>
      </c>
      <c r="G158" s="88">
        <v>7125</v>
      </c>
      <c r="H158" s="239">
        <v>13489</v>
      </c>
      <c r="I158" s="83">
        <v>194319</v>
      </c>
    </row>
    <row r="159" spans="1:9" s="6" customFormat="1" ht="18" customHeight="1">
      <c r="A159" s="263" t="s">
        <v>21</v>
      </c>
      <c r="B159" s="265" t="s">
        <v>67</v>
      </c>
      <c r="C159" s="15">
        <v>2006</v>
      </c>
      <c r="D159" s="88">
        <v>468119</v>
      </c>
      <c r="E159" s="88">
        <v>283629</v>
      </c>
      <c r="F159" s="88">
        <v>264154</v>
      </c>
      <c r="G159" s="88">
        <v>4356</v>
      </c>
      <c r="H159" s="239">
        <v>110771</v>
      </c>
      <c r="I159" s="83">
        <v>862519</v>
      </c>
    </row>
    <row r="160" spans="1:9" s="6" customFormat="1" ht="18" customHeight="1">
      <c r="A160" s="264"/>
      <c r="B160" s="266"/>
      <c r="C160" s="7">
        <v>2007</v>
      </c>
      <c r="D160" s="88">
        <v>473912</v>
      </c>
      <c r="E160" s="88">
        <v>305315</v>
      </c>
      <c r="F160" s="88">
        <v>287156</v>
      </c>
      <c r="G160" s="88">
        <v>5708</v>
      </c>
      <c r="H160" s="239">
        <v>109063</v>
      </c>
      <c r="I160" s="83">
        <v>888290</v>
      </c>
    </row>
    <row r="161" spans="1:9" s="6" customFormat="1" ht="18" customHeight="1">
      <c r="A161" s="264"/>
      <c r="B161" s="266"/>
      <c r="C161" s="7">
        <v>2008</v>
      </c>
      <c r="D161" s="88">
        <v>467212</v>
      </c>
      <c r="E161" s="88">
        <v>317148</v>
      </c>
      <c r="F161" s="88">
        <v>298600</v>
      </c>
      <c r="G161" s="88">
        <v>8450</v>
      </c>
      <c r="H161" s="239">
        <v>104254</v>
      </c>
      <c r="I161" s="83">
        <v>888614</v>
      </c>
    </row>
    <row r="162" spans="1:9" s="6" customFormat="1" ht="18" customHeight="1">
      <c r="A162" s="264"/>
      <c r="B162" s="266"/>
      <c r="C162" s="7">
        <v>2009</v>
      </c>
      <c r="D162" s="88">
        <v>453927</v>
      </c>
      <c r="E162" s="88">
        <v>307750</v>
      </c>
      <c r="F162" s="88">
        <v>290714</v>
      </c>
      <c r="G162" s="88">
        <v>10135</v>
      </c>
      <c r="H162" s="239">
        <v>101905</v>
      </c>
      <c r="I162" s="83">
        <v>863582</v>
      </c>
    </row>
    <row r="163" spans="1:9" s="6" customFormat="1" ht="18" customHeight="1">
      <c r="A163" s="264"/>
      <c r="B163" s="266"/>
      <c r="C163" s="7">
        <v>2010</v>
      </c>
      <c r="D163" s="88">
        <v>445648</v>
      </c>
      <c r="E163" s="88">
        <v>301224</v>
      </c>
      <c r="F163" s="88">
        <v>287670</v>
      </c>
      <c r="G163" s="88">
        <v>11009</v>
      </c>
      <c r="H163" s="239">
        <v>96484</v>
      </c>
      <c r="I163" s="83">
        <v>843356</v>
      </c>
    </row>
    <row r="164" spans="1:9" s="6" customFormat="1" ht="18" customHeight="1">
      <c r="A164" s="264"/>
      <c r="B164" s="266"/>
      <c r="C164" s="15">
        <v>2011</v>
      </c>
      <c r="D164" s="88">
        <v>425993</v>
      </c>
      <c r="E164" s="88">
        <v>301736</v>
      </c>
      <c r="F164" s="88">
        <v>287968</v>
      </c>
      <c r="G164" s="88">
        <v>12950</v>
      </c>
      <c r="H164" s="239">
        <v>97221</v>
      </c>
      <c r="I164" s="83">
        <v>824950</v>
      </c>
    </row>
    <row r="165" spans="1:9" s="6" customFormat="1" ht="18" customHeight="1">
      <c r="A165" s="264"/>
      <c r="B165" s="266"/>
      <c r="C165" s="15">
        <v>2012</v>
      </c>
      <c r="D165" s="88">
        <v>418751</v>
      </c>
      <c r="E165" s="88">
        <v>294339</v>
      </c>
      <c r="F165" s="88">
        <v>284542</v>
      </c>
      <c r="G165" s="88">
        <v>13394</v>
      </c>
      <c r="H165" s="239">
        <v>92514</v>
      </c>
      <c r="I165" s="83">
        <v>805604</v>
      </c>
    </row>
    <row r="166" spans="1:9" s="6" customFormat="1" ht="18" customHeight="1">
      <c r="A166" s="264"/>
      <c r="B166" s="266"/>
      <c r="C166" s="15">
        <v>2013</v>
      </c>
      <c r="D166" s="88">
        <v>404823</v>
      </c>
      <c r="E166" s="88">
        <v>287944</v>
      </c>
      <c r="F166" s="88">
        <v>278435</v>
      </c>
      <c r="G166" s="88">
        <v>13379</v>
      </c>
      <c r="H166" s="239">
        <v>85659</v>
      </c>
      <c r="I166" s="83">
        <v>778426</v>
      </c>
    </row>
    <row r="167" spans="1:9" s="6" customFormat="1" ht="18" customHeight="1">
      <c r="A167" s="264"/>
      <c r="B167" s="266"/>
      <c r="C167" s="15">
        <v>2014</v>
      </c>
      <c r="D167" s="88">
        <v>410738</v>
      </c>
      <c r="E167" s="88">
        <v>282809</v>
      </c>
      <c r="F167" s="88">
        <v>273048</v>
      </c>
      <c r="G167" s="88">
        <v>13863</v>
      </c>
      <c r="H167" s="239">
        <v>84196</v>
      </c>
      <c r="I167" s="83">
        <v>777743</v>
      </c>
    </row>
    <row r="168" spans="1:9" s="6" customFormat="1" ht="18" customHeight="1">
      <c r="A168" s="264"/>
      <c r="B168" s="266"/>
      <c r="C168" s="15">
        <v>2015</v>
      </c>
      <c r="D168" s="88">
        <v>427780</v>
      </c>
      <c r="E168" s="88">
        <v>281625</v>
      </c>
      <c r="F168" s="88">
        <v>271709</v>
      </c>
      <c r="G168" s="88">
        <v>14055</v>
      </c>
      <c r="H168" s="239">
        <v>82411</v>
      </c>
      <c r="I168" s="83">
        <v>791816</v>
      </c>
    </row>
    <row r="169" spans="1:9" s="6" customFormat="1" ht="18" customHeight="1">
      <c r="A169" s="264"/>
      <c r="B169" s="266"/>
      <c r="C169" s="15">
        <v>2016</v>
      </c>
      <c r="D169" s="88">
        <v>435498</v>
      </c>
      <c r="E169" s="88">
        <v>292672</v>
      </c>
      <c r="F169" s="88">
        <v>282570</v>
      </c>
      <c r="G169" s="88">
        <v>14325</v>
      </c>
      <c r="H169" s="239">
        <v>81945</v>
      </c>
      <c r="I169" s="83">
        <v>810115</v>
      </c>
    </row>
    <row r="170" spans="1:9" s="6" customFormat="1" ht="18" customHeight="1">
      <c r="A170" s="264"/>
      <c r="B170" s="266"/>
      <c r="C170" s="15">
        <v>2017</v>
      </c>
      <c r="D170" s="88">
        <v>447683</v>
      </c>
      <c r="E170" s="88">
        <v>310336</v>
      </c>
      <c r="F170" s="88">
        <v>299647</v>
      </c>
      <c r="G170" s="88">
        <v>15540</v>
      </c>
      <c r="H170" s="239">
        <v>85372</v>
      </c>
      <c r="I170" s="83">
        <v>843391</v>
      </c>
    </row>
    <row r="171" spans="1:9" s="6" customFormat="1" ht="18" customHeight="1">
      <c r="A171" s="264"/>
      <c r="B171" s="266"/>
      <c r="C171" s="15">
        <v>2018</v>
      </c>
      <c r="D171" s="88">
        <v>469409</v>
      </c>
      <c r="E171" s="88">
        <v>329448</v>
      </c>
      <c r="F171" s="88">
        <v>317912</v>
      </c>
      <c r="G171" s="88">
        <v>16691</v>
      </c>
      <c r="H171" s="239">
        <v>93091</v>
      </c>
      <c r="I171" s="83">
        <v>891948</v>
      </c>
    </row>
    <row r="172" spans="1:9" s="6" customFormat="1" ht="18" customHeight="1">
      <c r="A172" s="207"/>
      <c r="B172" s="208"/>
      <c r="C172" s="15">
        <v>2019</v>
      </c>
      <c r="D172" s="88">
        <v>495621</v>
      </c>
      <c r="E172" s="88">
        <v>352613</v>
      </c>
      <c r="F172" s="88">
        <v>340363</v>
      </c>
      <c r="G172" s="88">
        <v>17752</v>
      </c>
      <c r="H172" s="239">
        <v>98019</v>
      </c>
      <c r="I172" s="83">
        <v>946253</v>
      </c>
    </row>
    <row r="173" spans="1:9" s="6" customFormat="1" ht="18" customHeight="1">
      <c r="A173" s="226"/>
      <c r="B173" s="227"/>
      <c r="C173" s="15">
        <v>2020</v>
      </c>
      <c r="D173" s="88">
        <v>448607</v>
      </c>
      <c r="E173" s="88">
        <v>404264</v>
      </c>
      <c r="F173" s="88">
        <v>390448</v>
      </c>
      <c r="G173" s="88">
        <v>21066</v>
      </c>
      <c r="H173" s="239">
        <v>108184</v>
      </c>
      <c r="I173" s="83">
        <v>961055</v>
      </c>
    </row>
    <row r="174" spans="1:9" s="6" customFormat="1" ht="18" customHeight="1">
      <c r="A174" s="263" t="s">
        <v>22</v>
      </c>
      <c r="B174" s="265" t="s">
        <v>68</v>
      </c>
      <c r="C174" s="15">
        <v>2006</v>
      </c>
      <c r="D174" s="88">
        <v>17745</v>
      </c>
      <c r="E174" s="88">
        <v>18239</v>
      </c>
      <c r="F174" s="88">
        <v>17068</v>
      </c>
      <c r="G174" s="88">
        <v>383</v>
      </c>
      <c r="H174" s="239">
        <v>3724</v>
      </c>
      <c r="I174" s="83">
        <v>39708</v>
      </c>
    </row>
    <row r="175" spans="1:9" s="6" customFormat="1" ht="18" customHeight="1">
      <c r="A175" s="264"/>
      <c r="B175" s="266"/>
      <c r="C175" s="7">
        <v>2007</v>
      </c>
      <c r="D175" s="88">
        <v>17548</v>
      </c>
      <c r="E175" s="88">
        <v>19265</v>
      </c>
      <c r="F175" s="88">
        <v>18269</v>
      </c>
      <c r="G175" s="88">
        <v>379</v>
      </c>
      <c r="H175" s="239">
        <v>3503</v>
      </c>
      <c r="I175" s="83">
        <v>40316</v>
      </c>
    </row>
    <row r="176" spans="1:9" s="6" customFormat="1" ht="18" customHeight="1">
      <c r="A176" s="264"/>
      <c r="B176" s="266"/>
      <c r="C176" s="7">
        <v>2008</v>
      </c>
      <c r="D176" s="88">
        <v>17016</v>
      </c>
      <c r="E176" s="88">
        <v>19270</v>
      </c>
      <c r="F176" s="88">
        <v>18420</v>
      </c>
      <c r="G176" s="88">
        <v>522</v>
      </c>
      <c r="H176" s="239">
        <v>3332</v>
      </c>
      <c r="I176" s="83">
        <v>39618</v>
      </c>
    </row>
    <row r="177" spans="1:9" s="6" customFormat="1" ht="18" customHeight="1">
      <c r="A177" s="264"/>
      <c r="B177" s="266"/>
      <c r="C177" s="7">
        <v>2009</v>
      </c>
      <c r="D177" s="88">
        <v>16582</v>
      </c>
      <c r="E177" s="88">
        <v>18774</v>
      </c>
      <c r="F177" s="88">
        <v>17970</v>
      </c>
      <c r="G177" s="88">
        <v>644</v>
      </c>
      <c r="H177" s="239">
        <v>3468</v>
      </c>
      <c r="I177" s="83">
        <v>38824</v>
      </c>
    </row>
    <row r="178" spans="1:9" s="6" customFormat="1" ht="18" customHeight="1">
      <c r="A178" s="264"/>
      <c r="B178" s="266"/>
      <c r="C178" s="7">
        <v>2010</v>
      </c>
      <c r="D178" s="88">
        <v>16459</v>
      </c>
      <c r="E178" s="88">
        <v>18446</v>
      </c>
      <c r="F178" s="88">
        <v>17898</v>
      </c>
      <c r="G178" s="88">
        <v>602</v>
      </c>
      <c r="H178" s="239">
        <v>3231</v>
      </c>
      <c r="I178" s="83">
        <v>38136</v>
      </c>
    </row>
    <row r="179" spans="1:9" s="6" customFormat="1" ht="18" customHeight="1">
      <c r="A179" s="264"/>
      <c r="B179" s="266"/>
      <c r="C179" s="15">
        <v>2011</v>
      </c>
      <c r="D179" s="88">
        <v>15875</v>
      </c>
      <c r="E179" s="88">
        <v>18334</v>
      </c>
      <c r="F179" s="88">
        <v>17822</v>
      </c>
      <c r="G179" s="88">
        <v>729</v>
      </c>
      <c r="H179" s="239">
        <v>3169</v>
      </c>
      <c r="I179" s="83">
        <v>37378</v>
      </c>
    </row>
    <row r="180" spans="1:9" s="6" customFormat="1" ht="18" customHeight="1">
      <c r="A180" s="264"/>
      <c r="B180" s="266"/>
      <c r="C180" s="15">
        <v>2012</v>
      </c>
      <c r="D180" s="88">
        <v>16244</v>
      </c>
      <c r="E180" s="88">
        <v>17322</v>
      </c>
      <c r="F180" s="88">
        <v>16979</v>
      </c>
      <c r="G180" s="88">
        <v>744</v>
      </c>
      <c r="H180" s="239">
        <v>2992</v>
      </c>
      <c r="I180" s="83">
        <v>36558</v>
      </c>
    </row>
    <row r="181" spans="1:9" s="6" customFormat="1" ht="18" customHeight="1">
      <c r="A181" s="264"/>
      <c r="B181" s="266"/>
      <c r="C181" s="15">
        <v>2013</v>
      </c>
      <c r="D181" s="88">
        <v>15292</v>
      </c>
      <c r="E181" s="88">
        <v>18245</v>
      </c>
      <c r="F181" s="88">
        <v>17899</v>
      </c>
      <c r="G181" s="88">
        <v>740</v>
      </c>
      <c r="H181" s="239">
        <v>2967</v>
      </c>
      <c r="I181" s="83">
        <v>36504</v>
      </c>
    </row>
    <row r="182" spans="1:9" s="6" customFormat="1" ht="18" customHeight="1">
      <c r="A182" s="264"/>
      <c r="B182" s="266"/>
      <c r="C182" s="15">
        <v>2014</v>
      </c>
      <c r="D182" s="88">
        <v>15572</v>
      </c>
      <c r="E182" s="88">
        <v>18262</v>
      </c>
      <c r="F182" s="88">
        <v>17925</v>
      </c>
      <c r="G182" s="88">
        <v>790</v>
      </c>
      <c r="H182" s="239">
        <v>3009</v>
      </c>
      <c r="I182" s="83">
        <v>36843</v>
      </c>
    </row>
    <row r="183" spans="1:9" s="6" customFormat="1" ht="18" customHeight="1">
      <c r="A183" s="264"/>
      <c r="B183" s="266"/>
      <c r="C183" s="15">
        <v>2015</v>
      </c>
      <c r="D183" s="88">
        <v>15898</v>
      </c>
      <c r="E183" s="88">
        <v>18359</v>
      </c>
      <c r="F183" s="88">
        <v>18061</v>
      </c>
      <c r="G183" s="88">
        <v>741</v>
      </c>
      <c r="H183" s="239">
        <v>2873</v>
      </c>
      <c r="I183" s="83">
        <v>37130</v>
      </c>
    </row>
    <row r="184" spans="1:9" s="6" customFormat="1" ht="18" customHeight="1">
      <c r="A184" s="264"/>
      <c r="B184" s="266"/>
      <c r="C184" s="15">
        <v>2016</v>
      </c>
      <c r="D184" s="88">
        <v>15555</v>
      </c>
      <c r="E184" s="88">
        <v>18773</v>
      </c>
      <c r="F184" s="88">
        <v>18431</v>
      </c>
      <c r="G184" s="88">
        <v>745</v>
      </c>
      <c r="H184" s="239">
        <v>2726</v>
      </c>
      <c r="I184" s="83">
        <v>37054</v>
      </c>
    </row>
    <row r="185" spans="1:9" s="6" customFormat="1" ht="18" customHeight="1">
      <c r="A185" s="264"/>
      <c r="B185" s="266"/>
      <c r="C185" s="15">
        <v>2017</v>
      </c>
      <c r="D185" s="88">
        <v>15191</v>
      </c>
      <c r="E185" s="88">
        <v>19311</v>
      </c>
      <c r="F185" s="88">
        <v>18932</v>
      </c>
      <c r="G185" s="88">
        <v>906</v>
      </c>
      <c r="H185" s="239">
        <v>2729</v>
      </c>
      <c r="I185" s="83">
        <v>37231</v>
      </c>
    </row>
    <row r="186" spans="1:9" s="6" customFormat="1" ht="18" customHeight="1">
      <c r="A186" s="264"/>
      <c r="B186" s="266"/>
      <c r="C186" s="15">
        <v>2018</v>
      </c>
      <c r="D186" s="88">
        <v>15493</v>
      </c>
      <c r="E186" s="88">
        <v>19344</v>
      </c>
      <c r="F186" s="88">
        <v>18993</v>
      </c>
      <c r="G186" s="88">
        <v>876</v>
      </c>
      <c r="H186" s="239">
        <v>2666</v>
      </c>
      <c r="I186" s="83">
        <v>37503</v>
      </c>
    </row>
    <row r="187" spans="1:9" s="6" customFormat="1" ht="18" customHeight="1">
      <c r="A187" s="207"/>
      <c r="B187" s="208"/>
      <c r="C187" s="15">
        <v>2019</v>
      </c>
      <c r="D187" s="88">
        <v>15518</v>
      </c>
      <c r="E187" s="88">
        <v>19881</v>
      </c>
      <c r="F187" s="88">
        <v>19481</v>
      </c>
      <c r="G187" s="88">
        <v>985</v>
      </c>
      <c r="H187" s="239">
        <v>2649</v>
      </c>
      <c r="I187" s="83">
        <v>38048</v>
      </c>
    </row>
    <row r="188" spans="1:9" s="6" customFormat="1" ht="18" customHeight="1">
      <c r="A188" s="226"/>
      <c r="B188" s="227"/>
      <c r="C188" s="15">
        <v>2020</v>
      </c>
      <c r="D188" s="88">
        <v>14460</v>
      </c>
      <c r="E188" s="88">
        <v>21282</v>
      </c>
      <c r="F188" s="88">
        <v>20802</v>
      </c>
      <c r="G188" s="88">
        <v>1093</v>
      </c>
      <c r="H188" s="239">
        <v>2946</v>
      </c>
      <c r="I188" s="83">
        <v>38688</v>
      </c>
    </row>
    <row r="189" spans="1:9" s="6" customFormat="1" ht="18" customHeight="1">
      <c r="A189" s="263" t="s">
        <v>23</v>
      </c>
      <c r="B189" s="269" t="s">
        <v>69</v>
      </c>
      <c r="C189" s="15">
        <v>2006</v>
      </c>
      <c r="D189" s="88">
        <v>320907</v>
      </c>
      <c r="E189" s="88">
        <v>204521</v>
      </c>
      <c r="F189" s="88">
        <v>188409</v>
      </c>
      <c r="G189" s="88">
        <v>6267</v>
      </c>
      <c r="H189" s="239">
        <v>54733</v>
      </c>
      <c r="I189" s="83">
        <v>580161</v>
      </c>
    </row>
    <row r="190" spans="1:9" s="6" customFormat="1" ht="18" customHeight="1">
      <c r="A190" s="264"/>
      <c r="B190" s="270"/>
      <c r="C190" s="7">
        <v>2007</v>
      </c>
      <c r="D190" s="88">
        <v>318597</v>
      </c>
      <c r="E190" s="88">
        <v>224391</v>
      </c>
      <c r="F190" s="88">
        <v>208179</v>
      </c>
      <c r="G190" s="88">
        <v>7949</v>
      </c>
      <c r="H190" s="239">
        <v>52357</v>
      </c>
      <c r="I190" s="83">
        <v>595345</v>
      </c>
    </row>
    <row r="191" spans="1:9" s="6" customFormat="1" ht="18" customHeight="1">
      <c r="A191" s="264"/>
      <c r="B191" s="270"/>
      <c r="C191" s="7">
        <v>2008</v>
      </c>
      <c r="D191" s="88">
        <v>310613</v>
      </c>
      <c r="E191" s="88">
        <v>232468</v>
      </c>
      <c r="F191" s="88">
        <v>215670</v>
      </c>
      <c r="G191" s="88">
        <v>10116</v>
      </c>
      <c r="H191" s="239">
        <v>49510</v>
      </c>
      <c r="I191" s="83">
        <v>592591</v>
      </c>
    </row>
    <row r="192" spans="1:9" s="6" customFormat="1" ht="18" customHeight="1">
      <c r="A192" s="264"/>
      <c r="B192" s="270"/>
      <c r="C192" s="7">
        <v>2009</v>
      </c>
      <c r="D192" s="88">
        <v>303971</v>
      </c>
      <c r="E192" s="88">
        <v>225310</v>
      </c>
      <c r="F192" s="88">
        <v>209320</v>
      </c>
      <c r="G192" s="88">
        <v>11639</v>
      </c>
      <c r="H192" s="239">
        <v>48119</v>
      </c>
      <c r="I192" s="83">
        <v>577400</v>
      </c>
    </row>
    <row r="193" spans="1:9" s="6" customFormat="1" ht="18" customHeight="1">
      <c r="A193" s="264"/>
      <c r="B193" s="270"/>
      <c r="C193" s="7">
        <v>2010</v>
      </c>
      <c r="D193" s="88">
        <v>303928</v>
      </c>
      <c r="E193" s="88">
        <v>220691</v>
      </c>
      <c r="F193" s="88">
        <v>206416</v>
      </c>
      <c r="G193" s="88">
        <v>12870</v>
      </c>
      <c r="H193" s="239">
        <v>45836</v>
      </c>
      <c r="I193" s="83">
        <v>570455</v>
      </c>
    </row>
    <row r="194" spans="1:9" s="6" customFormat="1" ht="18" customHeight="1">
      <c r="A194" s="264"/>
      <c r="B194" s="270"/>
      <c r="C194" s="15">
        <v>2011</v>
      </c>
      <c r="D194" s="88">
        <v>293415</v>
      </c>
      <c r="E194" s="88">
        <v>221410</v>
      </c>
      <c r="F194" s="88">
        <v>206781</v>
      </c>
      <c r="G194" s="88">
        <v>14852</v>
      </c>
      <c r="H194" s="239">
        <v>46273</v>
      </c>
      <c r="I194" s="83">
        <v>561098</v>
      </c>
    </row>
    <row r="195" spans="1:9" s="6" customFormat="1" ht="18" customHeight="1">
      <c r="A195" s="264"/>
      <c r="B195" s="270"/>
      <c r="C195" s="15">
        <v>2012</v>
      </c>
      <c r="D195" s="88">
        <v>288836</v>
      </c>
      <c r="E195" s="88">
        <v>216351</v>
      </c>
      <c r="F195" s="88">
        <v>204473</v>
      </c>
      <c r="G195" s="88">
        <v>15173</v>
      </c>
      <c r="H195" s="239">
        <v>44235</v>
      </c>
      <c r="I195" s="83">
        <v>549422</v>
      </c>
    </row>
    <row r="196" spans="1:9" s="6" customFormat="1" ht="18" customHeight="1">
      <c r="A196" s="264"/>
      <c r="B196" s="270"/>
      <c r="C196" s="15">
        <v>2013</v>
      </c>
      <c r="D196" s="88">
        <v>279813</v>
      </c>
      <c r="E196" s="88">
        <v>216618</v>
      </c>
      <c r="F196" s="88">
        <v>204440</v>
      </c>
      <c r="G196" s="88">
        <v>15621</v>
      </c>
      <c r="H196" s="239">
        <v>42497</v>
      </c>
      <c r="I196" s="83">
        <v>538928</v>
      </c>
    </row>
    <row r="197" spans="1:9" s="6" customFormat="1" ht="18" customHeight="1">
      <c r="A197" s="264"/>
      <c r="B197" s="270"/>
      <c r="C197" s="15">
        <v>2014</v>
      </c>
      <c r="D197" s="88">
        <v>284300</v>
      </c>
      <c r="E197" s="88">
        <v>214779</v>
      </c>
      <c r="F197" s="88">
        <v>202071</v>
      </c>
      <c r="G197" s="88">
        <v>16347</v>
      </c>
      <c r="H197" s="239">
        <v>40760</v>
      </c>
      <c r="I197" s="83">
        <v>539839</v>
      </c>
    </row>
    <row r="198" spans="1:9" s="6" customFormat="1" ht="18" customHeight="1">
      <c r="A198" s="264"/>
      <c r="B198" s="270"/>
      <c r="C198" s="15">
        <v>2015</v>
      </c>
      <c r="D198" s="88">
        <v>294511</v>
      </c>
      <c r="E198" s="88">
        <v>212955</v>
      </c>
      <c r="F198" s="88">
        <v>199658</v>
      </c>
      <c r="G198" s="88">
        <v>17201</v>
      </c>
      <c r="H198" s="239">
        <v>40261</v>
      </c>
      <c r="I198" s="83">
        <v>547727</v>
      </c>
    </row>
    <row r="199" spans="1:9" s="6" customFormat="1" ht="18" customHeight="1">
      <c r="A199" s="264"/>
      <c r="B199" s="270"/>
      <c r="C199" s="15">
        <v>2016</v>
      </c>
      <c r="D199" s="88">
        <v>298681</v>
      </c>
      <c r="E199" s="88">
        <v>217237</v>
      </c>
      <c r="F199" s="88">
        <v>203846</v>
      </c>
      <c r="G199" s="88">
        <v>17565</v>
      </c>
      <c r="H199" s="239">
        <v>39728</v>
      </c>
      <c r="I199" s="83">
        <v>555646</v>
      </c>
    </row>
    <row r="200" spans="1:9" s="6" customFormat="1" ht="18" customHeight="1">
      <c r="A200" s="264"/>
      <c r="B200" s="270"/>
      <c r="C200" s="15">
        <v>2017</v>
      </c>
      <c r="D200" s="88">
        <v>304870</v>
      </c>
      <c r="E200" s="88">
        <v>226329</v>
      </c>
      <c r="F200" s="88">
        <v>211922</v>
      </c>
      <c r="G200" s="88">
        <v>19011</v>
      </c>
      <c r="H200" s="239">
        <v>39467</v>
      </c>
      <c r="I200" s="83">
        <v>570666</v>
      </c>
    </row>
    <row r="201" spans="1:9" s="6" customFormat="1" ht="18" customHeight="1">
      <c r="A201" s="264"/>
      <c r="B201" s="270"/>
      <c r="C201" s="15">
        <v>2018</v>
      </c>
      <c r="D201" s="88">
        <v>318260</v>
      </c>
      <c r="E201" s="88">
        <v>231420</v>
      </c>
      <c r="F201" s="88">
        <v>216514</v>
      </c>
      <c r="G201" s="88">
        <v>19847</v>
      </c>
      <c r="H201" s="239">
        <v>41960</v>
      </c>
      <c r="I201" s="83">
        <v>591640</v>
      </c>
    </row>
    <row r="202" spans="1:9" s="6" customFormat="1" ht="18" customHeight="1">
      <c r="A202" s="207"/>
      <c r="B202" s="210"/>
      <c r="C202" s="15">
        <v>2019</v>
      </c>
      <c r="D202" s="88">
        <v>333864</v>
      </c>
      <c r="E202" s="88">
        <v>241448</v>
      </c>
      <c r="F202" s="88">
        <v>225842</v>
      </c>
      <c r="G202" s="88">
        <v>20901</v>
      </c>
      <c r="H202" s="239">
        <v>43731</v>
      </c>
      <c r="I202" s="83">
        <v>619043</v>
      </c>
    </row>
    <row r="203" spans="1:9" s="6" customFormat="1" ht="18" customHeight="1">
      <c r="A203" s="226"/>
      <c r="B203" s="228"/>
      <c r="C203" s="15">
        <v>2020</v>
      </c>
      <c r="D203" s="88">
        <v>312146</v>
      </c>
      <c r="E203" s="88">
        <v>274236</v>
      </c>
      <c r="F203" s="88">
        <v>257319</v>
      </c>
      <c r="G203" s="88">
        <v>23401</v>
      </c>
      <c r="H203" s="239">
        <v>50218</v>
      </c>
      <c r="I203" s="83">
        <v>636600</v>
      </c>
    </row>
    <row r="204" spans="1:9" s="6" customFormat="1" ht="18" customHeight="1">
      <c r="A204" s="263" t="s">
        <v>24</v>
      </c>
      <c r="B204" s="265" t="s">
        <v>70</v>
      </c>
      <c r="C204" s="15">
        <v>2006</v>
      </c>
      <c r="D204" s="88">
        <v>78991</v>
      </c>
      <c r="E204" s="88">
        <v>67359</v>
      </c>
      <c r="F204" s="88">
        <v>63184</v>
      </c>
      <c r="G204" s="88">
        <v>1159</v>
      </c>
      <c r="H204" s="239">
        <v>16337</v>
      </c>
      <c r="I204" s="83">
        <v>162687</v>
      </c>
    </row>
    <row r="205" spans="1:9" s="6" customFormat="1" ht="18" customHeight="1">
      <c r="A205" s="264"/>
      <c r="B205" s="266"/>
      <c r="C205" s="7">
        <v>2007</v>
      </c>
      <c r="D205" s="88">
        <v>78092</v>
      </c>
      <c r="E205" s="88">
        <v>71511</v>
      </c>
      <c r="F205" s="88">
        <v>67766</v>
      </c>
      <c r="G205" s="88">
        <v>1441</v>
      </c>
      <c r="H205" s="239">
        <v>15338</v>
      </c>
      <c r="I205" s="83">
        <v>164941</v>
      </c>
    </row>
    <row r="206" spans="1:9" s="6" customFormat="1" ht="18" customHeight="1">
      <c r="A206" s="264"/>
      <c r="B206" s="266"/>
      <c r="C206" s="7">
        <v>2008</v>
      </c>
      <c r="D206" s="88">
        <v>75427</v>
      </c>
      <c r="E206" s="88">
        <v>72835</v>
      </c>
      <c r="F206" s="88">
        <v>68993</v>
      </c>
      <c r="G206" s="88">
        <v>2072</v>
      </c>
      <c r="H206" s="239">
        <v>14475</v>
      </c>
      <c r="I206" s="83">
        <v>162737</v>
      </c>
    </row>
    <row r="207" spans="1:9" s="6" customFormat="1" ht="18" customHeight="1">
      <c r="A207" s="264"/>
      <c r="B207" s="266"/>
      <c r="C207" s="7">
        <v>2009</v>
      </c>
      <c r="D207" s="88">
        <v>74098</v>
      </c>
      <c r="E207" s="88">
        <v>69962</v>
      </c>
      <c r="F207" s="88">
        <v>66508</v>
      </c>
      <c r="G207" s="88">
        <v>2299</v>
      </c>
      <c r="H207" s="239">
        <v>14052</v>
      </c>
      <c r="I207" s="83">
        <v>158112</v>
      </c>
    </row>
    <row r="208" spans="1:9" s="6" customFormat="1" ht="18" customHeight="1">
      <c r="A208" s="264"/>
      <c r="B208" s="266"/>
      <c r="C208" s="7">
        <v>2010</v>
      </c>
      <c r="D208" s="88">
        <v>72891</v>
      </c>
      <c r="E208" s="88">
        <v>69130</v>
      </c>
      <c r="F208" s="88">
        <v>66554</v>
      </c>
      <c r="G208" s="88">
        <v>2408</v>
      </c>
      <c r="H208" s="239">
        <v>13291</v>
      </c>
      <c r="I208" s="83">
        <v>155312</v>
      </c>
    </row>
    <row r="209" spans="1:9" s="6" customFormat="1" ht="18" customHeight="1">
      <c r="A209" s="264"/>
      <c r="B209" s="266"/>
      <c r="C209" s="15">
        <v>2011</v>
      </c>
      <c r="D209" s="88">
        <v>69883</v>
      </c>
      <c r="E209" s="88">
        <v>69227</v>
      </c>
      <c r="F209" s="88">
        <v>66530</v>
      </c>
      <c r="G209" s="88">
        <v>3051</v>
      </c>
      <c r="H209" s="239">
        <v>12924</v>
      </c>
      <c r="I209" s="83">
        <v>152034</v>
      </c>
    </row>
    <row r="210" spans="1:9" s="6" customFormat="1" ht="18" customHeight="1">
      <c r="A210" s="264"/>
      <c r="B210" s="266"/>
      <c r="C210" s="15">
        <v>2012</v>
      </c>
      <c r="D210" s="88">
        <v>69554</v>
      </c>
      <c r="E210" s="88">
        <v>65240</v>
      </c>
      <c r="F210" s="88">
        <v>63489</v>
      </c>
      <c r="G210" s="88">
        <v>3028</v>
      </c>
      <c r="H210" s="239">
        <v>12207</v>
      </c>
      <c r="I210" s="83">
        <v>147001</v>
      </c>
    </row>
    <row r="211" spans="1:9" s="6" customFormat="1" ht="18" customHeight="1">
      <c r="A211" s="264"/>
      <c r="B211" s="266"/>
      <c r="C211" s="15">
        <v>2013</v>
      </c>
      <c r="D211" s="88">
        <v>65780</v>
      </c>
      <c r="E211" s="88">
        <v>65349</v>
      </c>
      <c r="F211" s="88">
        <v>63364</v>
      </c>
      <c r="G211" s="88">
        <v>3431</v>
      </c>
      <c r="H211" s="239">
        <v>11125</v>
      </c>
      <c r="I211" s="83">
        <v>142254</v>
      </c>
    </row>
    <row r="212" spans="1:9" s="6" customFormat="1" ht="18" customHeight="1">
      <c r="A212" s="264"/>
      <c r="B212" s="266"/>
      <c r="C212" s="15">
        <v>2014</v>
      </c>
      <c r="D212" s="88">
        <v>66205</v>
      </c>
      <c r="E212" s="88">
        <v>64742</v>
      </c>
      <c r="F212" s="88">
        <v>62666</v>
      </c>
      <c r="G212" s="88">
        <v>3589</v>
      </c>
      <c r="H212" s="239">
        <v>11009</v>
      </c>
      <c r="I212" s="83">
        <v>141956</v>
      </c>
    </row>
    <row r="213" spans="1:9" s="6" customFormat="1" ht="18" customHeight="1">
      <c r="A213" s="264"/>
      <c r="B213" s="266"/>
      <c r="C213" s="15">
        <v>2015</v>
      </c>
      <c r="D213" s="88">
        <v>67965</v>
      </c>
      <c r="E213" s="88">
        <v>63623</v>
      </c>
      <c r="F213" s="88">
        <v>61524</v>
      </c>
      <c r="G213" s="88">
        <v>3703</v>
      </c>
      <c r="H213" s="239">
        <v>10508</v>
      </c>
      <c r="I213" s="83">
        <v>142096</v>
      </c>
    </row>
    <row r="214" spans="1:9" s="6" customFormat="1" ht="18" customHeight="1">
      <c r="A214" s="264"/>
      <c r="B214" s="266"/>
      <c r="C214" s="15">
        <v>2016</v>
      </c>
      <c r="D214" s="88">
        <v>67932</v>
      </c>
      <c r="E214" s="88">
        <v>64159</v>
      </c>
      <c r="F214" s="88">
        <v>62088</v>
      </c>
      <c r="G214" s="88">
        <v>3665</v>
      </c>
      <c r="H214" s="239">
        <v>10153</v>
      </c>
      <c r="I214" s="83">
        <v>142244</v>
      </c>
    </row>
    <row r="215" spans="1:9" s="6" customFormat="1" ht="18" customHeight="1">
      <c r="A215" s="264"/>
      <c r="B215" s="266"/>
      <c r="C215" s="15">
        <v>2017</v>
      </c>
      <c r="D215" s="88">
        <v>67290</v>
      </c>
      <c r="E215" s="88">
        <v>66531</v>
      </c>
      <c r="F215" s="88">
        <v>64416</v>
      </c>
      <c r="G215" s="88">
        <v>3852</v>
      </c>
      <c r="H215" s="239">
        <v>10054</v>
      </c>
      <c r="I215" s="83">
        <v>143875</v>
      </c>
    </row>
    <row r="216" spans="1:9" s="6" customFormat="1" ht="18" customHeight="1">
      <c r="A216" s="264"/>
      <c r="B216" s="266"/>
      <c r="C216" s="15">
        <v>2018</v>
      </c>
      <c r="D216" s="88">
        <v>68637</v>
      </c>
      <c r="E216" s="88">
        <v>66381</v>
      </c>
      <c r="F216" s="88">
        <v>64367</v>
      </c>
      <c r="G216" s="88">
        <v>3856</v>
      </c>
      <c r="H216" s="239">
        <v>10108</v>
      </c>
      <c r="I216" s="83">
        <v>145126</v>
      </c>
    </row>
    <row r="217" spans="1:9" s="6" customFormat="1" ht="18" customHeight="1">
      <c r="A217" s="207"/>
      <c r="B217" s="208"/>
      <c r="C217" s="15">
        <v>2019</v>
      </c>
      <c r="D217" s="88">
        <v>70474</v>
      </c>
      <c r="E217" s="88">
        <v>66961</v>
      </c>
      <c r="F217" s="88">
        <v>64827</v>
      </c>
      <c r="G217" s="88">
        <v>4002</v>
      </c>
      <c r="H217" s="239">
        <v>10177</v>
      </c>
      <c r="I217" s="83">
        <v>147612</v>
      </c>
    </row>
    <row r="218" spans="1:9" s="6" customFormat="1" ht="18" customHeight="1">
      <c r="A218" s="226"/>
      <c r="B218" s="227"/>
      <c r="C218" s="15">
        <v>2020</v>
      </c>
      <c r="D218" s="88">
        <v>66043</v>
      </c>
      <c r="E218" s="88">
        <v>72714</v>
      </c>
      <c r="F218" s="88">
        <v>70409</v>
      </c>
      <c r="G218" s="88">
        <v>4483</v>
      </c>
      <c r="H218" s="239">
        <v>11061</v>
      </c>
      <c r="I218" s="83">
        <v>149818</v>
      </c>
    </row>
    <row r="219" spans="1:9" s="6" customFormat="1" ht="18" customHeight="1">
      <c r="A219" s="263" t="s">
        <v>25</v>
      </c>
      <c r="B219" s="265" t="s">
        <v>71</v>
      </c>
      <c r="C219" s="15">
        <v>2006</v>
      </c>
      <c r="D219" s="88">
        <v>117788</v>
      </c>
      <c r="E219" s="88">
        <v>85647</v>
      </c>
      <c r="F219" s="88">
        <v>79711</v>
      </c>
      <c r="G219" s="88">
        <v>881</v>
      </c>
      <c r="H219" s="239">
        <v>28776</v>
      </c>
      <c r="I219" s="83">
        <v>232211</v>
      </c>
    </row>
    <row r="220" spans="1:9" s="6" customFormat="1" ht="18" customHeight="1">
      <c r="A220" s="264"/>
      <c r="B220" s="266"/>
      <c r="C220" s="7">
        <v>2007</v>
      </c>
      <c r="D220" s="88">
        <v>116841</v>
      </c>
      <c r="E220" s="88">
        <v>92581</v>
      </c>
      <c r="F220" s="88">
        <v>87274</v>
      </c>
      <c r="G220" s="88">
        <v>1267</v>
      </c>
      <c r="H220" s="239">
        <v>26992</v>
      </c>
      <c r="I220" s="83">
        <v>236414</v>
      </c>
    </row>
    <row r="221" spans="1:9" s="6" customFormat="1" ht="18" customHeight="1">
      <c r="A221" s="264"/>
      <c r="B221" s="266"/>
      <c r="C221" s="7">
        <v>2008</v>
      </c>
      <c r="D221" s="88">
        <v>113632</v>
      </c>
      <c r="E221" s="88">
        <v>95802</v>
      </c>
      <c r="F221" s="88">
        <v>90570</v>
      </c>
      <c r="G221" s="88">
        <v>2062</v>
      </c>
      <c r="H221" s="239">
        <v>25949</v>
      </c>
      <c r="I221" s="83">
        <v>235383</v>
      </c>
    </row>
    <row r="222" spans="1:9" s="6" customFormat="1" ht="18" customHeight="1">
      <c r="A222" s="264"/>
      <c r="B222" s="266"/>
      <c r="C222" s="7">
        <v>2009</v>
      </c>
      <c r="D222" s="88">
        <v>110672</v>
      </c>
      <c r="E222" s="88">
        <v>92323</v>
      </c>
      <c r="F222" s="88">
        <v>87385</v>
      </c>
      <c r="G222" s="88">
        <v>2598</v>
      </c>
      <c r="H222" s="239">
        <v>25403</v>
      </c>
      <c r="I222" s="83">
        <v>228398</v>
      </c>
    </row>
    <row r="223" spans="1:9" s="6" customFormat="1" ht="18" customHeight="1">
      <c r="A223" s="264"/>
      <c r="B223" s="266"/>
      <c r="C223" s="7">
        <v>2010</v>
      </c>
      <c r="D223" s="88">
        <v>108872</v>
      </c>
      <c r="E223" s="88">
        <v>89224</v>
      </c>
      <c r="F223" s="88">
        <v>85545</v>
      </c>
      <c r="G223" s="88">
        <v>2796</v>
      </c>
      <c r="H223" s="239">
        <v>23578</v>
      </c>
      <c r="I223" s="83">
        <v>221674</v>
      </c>
    </row>
    <row r="224" spans="1:9" s="6" customFormat="1" ht="18" customHeight="1">
      <c r="A224" s="264"/>
      <c r="B224" s="266"/>
      <c r="C224" s="15">
        <v>2011</v>
      </c>
      <c r="D224" s="88">
        <v>102510</v>
      </c>
      <c r="E224" s="88">
        <v>88743</v>
      </c>
      <c r="F224" s="88">
        <v>85275</v>
      </c>
      <c r="G224" s="88">
        <v>3130</v>
      </c>
      <c r="H224" s="239">
        <v>23206</v>
      </c>
      <c r="I224" s="83">
        <v>214459</v>
      </c>
    </row>
    <row r="225" spans="1:9" s="6" customFormat="1" ht="18" customHeight="1">
      <c r="A225" s="264"/>
      <c r="B225" s="266"/>
      <c r="C225" s="15">
        <v>2012</v>
      </c>
      <c r="D225" s="88">
        <v>100390</v>
      </c>
      <c r="E225" s="88">
        <v>83454</v>
      </c>
      <c r="F225" s="88">
        <v>81338</v>
      </c>
      <c r="G225" s="88">
        <v>3134</v>
      </c>
      <c r="H225" s="239">
        <v>21775</v>
      </c>
      <c r="I225" s="83">
        <v>205619</v>
      </c>
    </row>
    <row r="226" spans="1:9" s="6" customFormat="1" ht="18" customHeight="1">
      <c r="A226" s="264"/>
      <c r="B226" s="266"/>
      <c r="C226" s="15">
        <v>2013</v>
      </c>
      <c r="D226" s="88">
        <v>95453</v>
      </c>
      <c r="E226" s="88">
        <v>80827</v>
      </c>
      <c r="F226" s="88">
        <v>78678</v>
      </c>
      <c r="G226" s="88">
        <v>3128</v>
      </c>
      <c r="H226" s="239">
        <v>19747</v>
      </c>
      <c r="I226" s="83">
        <v>196027</v>
      </c>
    </row>
    <row r="227" spans="1:9" s="6" customFormat="1" ht="18" customHeight="1">
      <c r="A227" s="264"/>
      <c r="B227" s="266"/>
      <c r="C227" s="15">
        <v>2014</v>
      </c>
      <c r="D227" s="88">
        <v>97354</v>
      </c>
      <c r="E227" s="88">
        <v>78385</v>
      </c>
      <c r="F227" s="88">
        <v>76263</v>
      </c>
      <c r="G227" s="88">
        <v>3118</v>
      </c>
      <c r="H227" s="239">
        <v>18520</v>
      </c>
      <c r="I227" s="83">
        <v>194259</v>
      </c>
    </row>
    <row r="228" spans="1:9" s="6" customFormat="1" ht="18" customHeight="1">
      <c r="A228" s="264"/>
      <c r="B228" s="266"/>
      <c r="C228" s="15">
        <v>2015</v>
      </c>
      <c r="D228" s="88">
        <v>100713</v>
      </c>
      <c r="E228" s="88">
        <v>77302</v>
      </c>
      <c r="F228" s="88">
        <v>75177</v>
      </c>
      <c r="G228" s="88">
        <v>3159</v>
      </c>
      <c r="H228" s="239">
        <v>17827</v>
      </c>
      <c r="I228" s="83">
        <v>195842</v>
      </c>
    </row>
    <row r="229" spans="1:9" s="6" customFormat="1" ht="18" customHeight="1">
      <c r="A229" s="264"/>
      <c r="B229" s="266"/>
      <c r="C229" s="15">
        <v>2016</v>
      </c>
      <c r="D229" s="88">
        <v>100740</v>
      </c>
      <c r="E229" s="88">
        <v>78923</v>
      </c>
      <c r="F229" s="88">
        <v>76771</v>
      </c>
      <c r="G229" s="88">
        <v>3349</v>
      </c>
      <c r="H229" s="239">
        <v>17406</v>
      </c>
      <c r="I229" s="83">
        <v>197069</v>
      </c>
    </row>
    <row r="230" spans="1:9" s="6" customFormat="1" ht="18" customHeight="1">
      <c r="A230" s="264"/>
      <c r="B230" s="266"/>
      <c r="C230" s="15">
        <v>2017</v>
      </c>
      <c r="D230" s="88">
        <v>102750</v>
      </c>
      <c r="E230" s="88">
        <v>82760</v>
      </c>
      <c r="F230" s="88">
        <v>80495</v>
      </c>
      <c r="G230" s="88">
        <v>3538</v>
      </c>
      <c r="H230" s="239">
        <v>17712</v>
      </c>
      <c r="I230" s="83">
        <v>203222</v>
      </c>
    </row>
    <row r="231" spans="1:9" s="6" customFormat="1" ht="18" customHeight="1">
      <c r="A231" s="264"/>
      <c r="B231" s="266"/>
      <c r="C231" s="15">
        <v>2018</v>
      </c>
      <c r="D231" s="88">
        <v>107582</v>
      </c>
      <c r="E231" s="88">
        <v>86112</v>
      </c>
      <c r="F231" s="88">
        <v>83588</v>
      </c>
      <c r="G231" s="88">
        <v>3874</v>
      </c>
      <c r="H231" s="239">
        <v>18968</v>
      </c>
      <c r="I231" s="83">
        <v>212662</v>
      </c>
    </row>
    <row r="232" spans="1:9" s="6" customFormat="1" ht="18" customHeight="1">
      <c r="A232" s="207"/>
      <c r="B232" s="208"/>
      <c r="C232" s="15">
        <v>2019</v>
      </c>
      <c r="D232" s="88">
        <v>114670</v>
      </c>
      <c r="E232" s="88">
        <v>90385</v>
      </c>
      <c r="F232" s="88">
        <v>87738</v>
      </c>
      <c r="G232" s="88">
        <v>3968</v>
      </c>
      <c r="H232" s="239">
        <v>19921</v>
      </c>
      <c r="I232" s="83">
        <v>224976</v>
      </c>
    </row>
    <row r="233" spans="1:9" s="6" customFormat="1" ht="18" customHeight="1">
      <c r="A233" s="226"/>
      <c r="B233" s="227"/>
      <c r="C233" s="15">
        <v>2020</v>
      </c>
      <c r="D233" s="88">
        <v>108191</v>
      </c>
      <c r="E233" s="88">
        <v>100989</v>
      </c>
      <c r="F233" s="88">
        <v>98156</v>
      </c>
      <c r="G233" s="88">
        <v>4725</v>
      </c>
      <c r="H233" s="239">
        <v>23674</v>
      </c>
      <c r="I233" s="83">
        <v>232854</v>
      </c>
    </row>
    <row r="234" spans="1:9" s="6" customFormat="1" ht="18" customHeight="1">
      <c r="A234" s="263" t="s">
        <v>26</v>
      </c>
      <c r="B234" s="265" t="s">
        <v>72</v>
      </c>
      <c r="C234" s="15">
        <v>2006</v>
      </c>
      <c r="D234" s="88">
        <v>34802</v>
      </c>
      <c r="E234" s="88">
        <v>30259</v>
      </c>
      <c r="F234" s="88">
        <v>28316</v>
      </c>
      <c r="G234" s="88">
        <v>637</v>
      </c>
      <c r="H234" s="239">
        <v>5391</v>
      </c>
      <c r="I234" s="83">
        <v>70452</v>
      </c>
    </row>
    <row r="235" spans="1:9" s="6" customFormat="1" ht="18" customHeight="1">
      <c r="A235" s="264"/>
      <c r="B235" s="266"/>
      <c r="C235" s="7">
        <v>2007</v>
      </c>
      <c r="D235" s="88">
        <v>34470</v>
      </c>
      <c r="E235" s="88">
        <v>32427</v>
      </c>
      <c r="F235" s="88">
        <v>30394</v>
      </c>
      <c r="G235" s="88">
        <v>734</v>
      </c>
      <c r="H235" s="239">
        <v>5356</v>
      </c>
      <c r="I235" s="83">
        <v>72253</v>
      </c>
    </row>
    <row r="236" spans="1:9" s="6" customFormat="1" ht="18" customHeight="1">
      <c r="A236" s="264"/>
      <c r="B236" s="266"/>
      <c r="C236" s="7">
        <v>2008</v>
      </c>
      <c r="D236" s="88">
        <v>33816</v>
      </c>
      <c r="E236" s="88">
        <v>33299</v>
      </c>
      <c r="F236" s="88">
        <v>31413</v>
      </c>
      <c r="G236" s="88">
        <v>855</v>
      </c>
      <c r="H236" s="239">
        <v>5199</v>
      </c>
      <c r="I236" s="83">
        <v>72314</v>
      </c>
    </row>
    <row r="237" spans="1:9" s="6" customFormat="1" ht="18" customHeight="1">
      <c r="A237" s="264"/>
      <c r="B237" s="266"/>
      <c r="C237" s="7">
        <v>2009</v>
      </c>
      <c r="D237" s="88">
        <v>33611</v>
      </c>
      <c r="E237" s="88">
        <v>32418</v>
      </c>
      <c r="F237" s="88">
        <v>30854</v>
      </c>
      <c r="G237" s="88">
        <v>940</v>
      </c>
      <c r="H237" s="239">
        <v>5191</v>
      </c>
      <c r="I237" s="83">
        <v>71220</v>
      </c>
    </row>
    <row r="238" spans="1:9" s="6" customFormat="1" ht="18" customHeight="1">
      <c r="A238" s="264"/>
      <c r="B238" s="266"/>
      <c r="C238" s="7">
        <v>2010</v>
      </c>
      <c r="D238" s="88">
        <v>33716</v>
      </c>
      <c r="E238" s="88">
        <v>32225</v>
      </c>
      <c r="F238" s="88">
        <v>30922</v>
      </c>
      <c r="G238" s="88">
        <v>1020</v>
      </c>
      <c r="H238" s="239">
        <v>4979</v>
      </c>
      <c r="I238" s="83">
        <v>70920</v>
      </c>
    </row>
    <row r="239" spans="1:9" s="6" customFormat="1" ht="18" customHeight="1">
      <c r="A239" s="264"/>
      <c r="B239" s="266"/>
      <c r="C239" s="15">
        <v>2011</v>
      </c>
      <c r="D239" s="88">
        <v>32662</v>
      </c>
      <c r="E239" s="88">
        <v>32435</v>
      </c>
      <c r="F239" s="88">
        <v>31188</v>
      </c>
      <c r="G239" s="88">
        <v>1114</v>
      </c>
      <c r="H239" s="239">
        <v>5088</v>
      </c>
      <c r="I239" s="83">
        <v>70185</v>
      </c>
    </row>
    <row r="240" spans="1:9" s="6" customFormat="1" ht="18" customHeight="1">
      <c r="A240" s="264"/>
      <c r="B240" s="266"/>
      <c r="C240" s="15">
        <v>2012</v>
      </c>
      <c r="D240" s="88">
        <v>32665</v>
      </c>
      <c r="E240" s="88">
        <v>31572</v>
      </c>
      <c r="F240" s="88">
        <v>30792</v>
      </c>
      <c r="G240" s="88">
        <v>1217</v>
      </c>
      <c r="H240" s="239">
        <v>5126</v>
      </c>
      <c r="I240" s="83">
        <v>69363</v>
      </c>
    </row>
    <row r="241" spans="1:9" s="6" customFormat="1" ht="18" customHeight="1">
      <c r="A241" s="264"/>
      <c r="B241" s="266"/>
      <c r="C241" s="15">
        <v>2013</v>
      </c>
      <c r="D241" s="88">
        <v>31429</v>
      </c>
      <c r="E241" s="88">
        <v>32006</v>
      </c>
      <c r="F241" s="88">
        <v>31180</v>
      </c>
      <c r="G241" s="88">
        <v>1330</v>
      </c>
      <c r="H241" s="239">
        <v>5120</v>
      </c>
      <c r="I241" s="83">
        <v>68555</v>
      </c>
    </row>
    <row r="242" spans="1:9" s="6" customFormat="1" ht="18" customHeight="1">
      <c r="A242" s="264"/>
      <c r="B242" s="266"/>
      <c r="C242" s="15">
        <v>2014</v>
      </c>
      <c r="D242" s="88">
        <v>32022</v>
      </c>
      <c r="E242" s="88">
        <v>32405</v>
      </c>
      <c r="F242" s="88">
        <v>31568</v>
      </c>
      <c r="G242" s="88">
        <v>1398</v>
      </c>
      <c r="H242" s="239">
        <v>4844</v>
      </c>
      <c r="I242" s="83">
        <v>69271</v>
      </c>
    </row>
    <row r="243" spans="1:9" s="6" customFormat="1" ht="18" customHeight="1">
      <c r="A243" s="264"/>
      <c r="B243" s="266"/>
      <c r="C243" s="15">
        <v>2015</v>
      </c>
      <c r="D243" s="88">
        <v>33396</v>
      </c>
      <c r="E243" s="88">
        <v>32018</v>
      </c>
      <c r="F243" s="88">
        <v>31132</v>
      </c>
      <c r="G243" s="88">
        <v>1495</v>
      </c>
      <c r="H243" s="239">
        <v>4913</v>
      </c>
      <c r="I243" s="83">
        <v>70327</v>
      </c>
    </row>
    <row r="244" spans="1:9" s="6" customFormat="1" ht="18" customHeight="1">
      <c r="A244" s="264"/>
      <c r="B244" s="266"/>
      <c r="C244" s="15">
        <v>2016</v>
      </c>
      <c r="D244" s="88">
        <v>33099</v>
      </c>
      <c r="E244" s="88">
        <v>32991</v>
      </c>
      <c r="F244" s="88">
        <v>32086</v>
      </c>
      <c r="G244" s="88">
        <v>1528</v>
      </c>
      <c r="H244" s="239">
        <v>4750</v>
      </c>
      <c r="I244" s="83">
        <v>70840</v>
      </c>
    </row>
    <row r="245" spans="1:9" s="6" customFormat="1" ht="18" customHeight="1">
      <c r="A245" s="264"/>
      <c r="B245" s="266"/>
      <c r="C245" s="15">
        <v>2017</v>
      </c>
      <c r="D245" s="88">
        <v>33416</v>
      </c>
      <c r="E245" s="88">
        <v>34212</v>
      </c>
      <c r="F245" s="88">
        <v>33219</v>
      </c>
      <c r="G245" s="88">
        <v>1678</v>
      </c>
      <c r="H245" s="239">
        <v>4632</v>
      </c>
      <c r="I245" s="83">
        <v>72260</v>
      </c>
    </row>
    <row r="246" spans="1:9" s="6" customFormat="1" ht="18" customHeight="1">
      <c r="A246" s="264"/>
      <c r="B246" s="266"/>
      <c r="C246" s="15">
        <v>2018</v>
      </c>
      <c r="D246" s="88">
        <v>34679</v>
      </c>
      <c r="E246" s="88">
        <v>34362</v>
      </c>
      <c r="F246" s="88">
        <v>33293</v>
      </c>
      <c r="G246" s="88">
        <v>1829</v>
      </c>
      <c r="H246" s="239">
        <v>4743</v>
      </c>
      <c r="I246" s="83">
        <v>73784</v>
      </c>
    </row>
    <row r="247" spans="1:9" s="6" customFormat="1" ht="18" customHeight="1">
      <c r="A247" s="207"/>
      <c r="B247" s="208"/>
      <c r="C247" s="15">
        <v>2019</v>
      </c>
      <c r="D247" s="88">
        <v>35906</v>
      </c>
      <c r="E247" s="88">
        <v>34809</v>
      </c>
      <c r="F247" s="88">
        <v>33636</v>
      </c>
      <c r="G247" s="88">
        <v>1979</v>
      </c>
      <c r="H247" s="239">
        <v>4653</v>
      </c>
      <c r="I247" s="83">
        <v>75368</v>
      </c>
    </row>
    <row r="248" spans="1:9" s="6" customFormat="1" ht="18" customHeight="1">
      <c r="A248" s="226"/>
      <c r="B248" s="227"/>
      <c r="C248" s="15">
        <v>2020</v>
      </c>
      <c r="D248" s="88">
        <v>33167</v>
      </c>
      <c r="E248" s="88">
        <v>38038</v>
      </c>
      <c r="F248" s="88">
        <v>36845</v>
      </c>
      <c r="G248" s="88">
        <v>2311</v>
      </c>
      <c r="H248" s="239">
        <v>5020</v>
      </c>
      <c r="I248" s="83">
        <v>76225</v>
      </c>
    </row>
    <row r="249" spans="1:9" s="6" customFormat="1" ht="18" customHeight="1">
      <c r="A249" s="263" t="s">
        <v>27</v>
      </c>
      <c r="B249" s="265" t="s">
        <v>73</v>
      </c>
      <c r="C249" s="15">
        <v>2006</v>
      </c>
      <c r="D249" s="88">
        <v>23933</v>
      </c>
      <c r="E249" s="88">
        <v>26379</v>
      </c>
      <c r="F249" s="88">
        <v>24593</v>
      </c>
      <c r="G249" s="88">
        <v>471</v>
      </c>
      <c r="H249" s="239">
        <v>5293</v>
      </c>
      <c r="I249" s="83">
        <v>55605</v>
      </c>
    </row>
    <row r="250" spans="1:9" s="6" customFormat="1" ht="18" customHeight="1">
      <c r="A250" s="264"/>
      <c r="B250" s="266"/>
      <c r="C250" s="7">
        <v>2007</v>
      </c>
      <c r="D250" s="88">
        <v>23983</v>
      </c>
      <c r="E250" s="88">
        <v>27362</v>
      </c>
      <c r="F250" s="88">
        <v>25960</v>
      </c>
      <c r="G250" s="88">
        <v>433</v>
      </c>
      <c r="H250" s="239">
        <v>5176</v>
      </c>
      <c r="I250" s="83">
        <v>56521</v>
      </c>
    </row>
    <row r="251" spans="1:9" s="6" customFormat="1" ht="18" customHeight="1">
      <c r="A251" s="264"/>
      <c r="B251" s="266"/>
      <c r="C251" s="7">
        <v>2008</v>
      </c>
      <c r="D251" s="88">
        <v>23737</v>
      </c>
      <c r="E251" s="88">
        <v>27933</v>
      </c>
      <c r="F251" s="88">
        <v>26675</v>
      </c>
      <c r="G251" s="88">
        <v>525</v>
      </c>
      <c r="H251" s="239">
        <v>4965</v>
      </c>
      <c r="I251" s="83">
        <v>56635</v>
      </c>
    </row>
    <row r="252" spans="1:9" s="6" customFormat="1" ht="18" customHeight="1">
      <c r="A252" s="264"/>
      <c r="B252" s="266"/>
      <c r="C252" s="7">
        <v>2009</v>
      </c>
      <c r="D252" s="88">
        <v>23478</v>
      </c>
      <c r="E252" s="88">
        <v>27169</v>
      </c>
      <c r="F252" s="88">
        <v>26129</v>
      </c>
      <c r="G252" s="88">
        <v>603</v>
      </c>
      <c r="H252" s="239">
        <v>5098</v>
      </c>
      <c r="I252" s="83">
        <v>55745</v>
      </c>
    </row>
    <row r="253" spans="1:9" s="6" customFormat="1" ht="18" customHeight="1">
      <c r="A253" s="264"/>
      <c r="B253" s="266"/>
      <c r="C253" s="7">
        <v>2010</v>
      </c>
      <c r="D253" s="88">
        <v>23338</v>
      </c>
      <c r="E253" s="88">
        <v>26926</v>
      </c>
      <c r="F253" s="88">
        <v>26083</v>
      </c>
      <c r="G253" s="88">
        <v>709</v>
      </c>
      <c r="H253" s="239">
        <v>5059</v>
      </c>
      <c r="I253" s="83">
        <v>55323</v>
      </c>
    </row>
    <row r="254" spans="1:9" s="6" customFormat="1" ht="18" customHeight="1">
      <c r="A254" s="264"/>
      <c r="B254" s="266"/>
      <c r="C254" s="15">
        <v>2011</v>
      </c>
      <c r="D254" s="88">
        <v>22561</v>
      </c>
      <c r="E254" s="88">
        <v>27493</v>
      </c>
      <c r="F254" s="88">
        <v>26700</v>
      </c>
      <c r="G254" s="88">
        <v>806</v>
      </c>
      <c r="H254" s="239">
        <v>4949</v>
      </c>
      <c r="I254" s="83">
        <v>55003</v>
      </c>
    </row>
    <row r="255" spans="1:9" s="6" customFormat="1" ht="18" customHeight="1">
      <c r="A255" s="264"/>
      <c r="B255" s="266"/>
      <c r="C255" s="15">
        <v>2012</v>
      </c>
      <c r="D255" s="88">
        <v>22878</v>
      </c>
      <c r="E255" s="88">
        <v>26297</v>
      </c>
      <c r="F255" s="88">
        <v>25812</v>
      </c>
      <c r="G255" s="88">
        <v>902</v>
      </c>
      <c r="H255" s="239">
        <v>4859</v>
      </c>
      <c r="I255" s="83">
        <v>54034</v>
      </c>
    </row>
    <row r="256" spans="1:9" s="6" customFormat="1" ht="18" customHeight="1">
      <c r="A256" s="264"/>
      <c r="B256" s="266"/>
      <c r="C256" s="15">
        <v>2013</v>
      </c>
      <c r="D256" s="88">
        <v>21265</v>
      </c>
      <c r="E256" s="88">
        <v>28105</v>
      </c>
      <c r="F256" s="88">
        <v>27636</v>
      </c>
      <c r="G256" s="88">
        <v>892</v>
      </c>
      <c r="H256" s="239">
        <v>4781</v>
      </c>
      <c r="I256" s="83">
        <v>54151</v>
      </c>
    </row>
    <row r="257" spans="1:9" s="6" customFormat="1" ht="18" customHeight="1">
      <c r="A257" s="264"/>
      <c r="B257" s="266"/>
      <c r="C257" s="15">
        <v>2014</v>
      </c>
      <c r="D257" s="88">
        <v>21999</v>
      </c>
      <c r="E257" s="88">
        <v>30328</v>
      </c>
      <c r="F257" s="88">
        <v>29724</v>
      </c>
      <c r="G257" s="88">
        <v>1078</v>
      </c>
      <c r="H257" s="239">
        <v>4943</v>
      </c>
      <c r="I257" s="83">
        <v>57270</v>
      </c>
    </row>
    <row r="258" spans="1:9" s="6" customFormat="1" ht="18" customHeight="1">
      <c r="A258" s="264"/>
      <c r="B258" s="266"/>
      <c r="C258" s="15">
        <v>2015</v>
      </c>
      <c r="D258" s="88">
        <v>22960</v>
      </c>
      <c r="E258" s="88">
        <v>30520</v>
      </c>
      <c r="F258" s="88">
        <v>29915</v>
      </c>
      <c r="G258" s="88">
        <v>1101</v>
      </c>
      <c r="H258" s="239">
        <v>4676</v>
      </c>
      <c r="I258" s="83">
        <v>58156</v>
      </c>
    </row>
    <row r="259" spans="1:9" s="6" customFormat="1" ht="18" customHeight="1">
      <c r="A259" s="264"/>
      <c r="B259" s="266"/>
      <c r="C259" s="15">
        <v>2016</v>
      </c>
      <c r="D259" s="88">
        <v>22917</v>
      </c>
      <c r="E259" s="88">
        <v>31287</v>
      </c>
      <c r="F259" s="88">
        <v>30743</v>
      </c>
      <c r="G259" s="88">
        <v>1038</v>
      </c>
      <c r="H259" s="239">
        <v>4628</v>
      </c>
      <c r="I259" s="83">
        <v>58832</v>
      </c>
    </row>
    <row r="260" spans="1:9" s="6" customFormat="1" ht="18" customHeight="1">
      <c r="A260" s="264"/>
      <c r="B260" s="266"/>
      <c r="C260" s="15">
        <v>2017</v>
      </c>
      <c r="D260" s="88">
        <v>22943</v>
      </c>
      <c r="E260" s="88">
        <v>32660</v>
      </c>
      <c r="F260" s="88">
        <v>32107</v>
      </c>
      <c r="G260" s="88">
        <v>1130</v>
      </c>
      <c r="H260" s="239">
        <v>4598</v>
      </c>
      <c r="I260" s="83">
        <v>60201</v>
      </c>
    </row>
    <row r="261" spans="1:9" s="6" customFormat="1" ht="18" customHeight="1">
      <c r="A261" s="264"/>
      <c r="B261" s="266"/>
      <c r="C261" s="15">
        <v>2018</v>
      </c>
      <c r="D261" s="88">
        <v>23819</v>
      </c>
      <c r="E261" s="88">
        <v>33622</v>
      </c>
      <c r="F261" s="88">
        <v>32930</v>
      </c>
      <c r="G261" s="88">
        <v>1314</v>
      </c>
      <c r="H261" s="239">
        <v>4537</v>
      </c>
      <c r="I261" s="83">
        <v>61978</v>
      </c>
    </row>
    <row r="262" spans="1:9" s="6" customFormat="1" ht="18" customHeight="1">
      <c r="A262" s="207"/>
      <c r="B262" s="208"/>
      <c r="C262" s="15">
        <v>2019</v>
      </c>
      <c r="D262" s="88">
        <v>25200</v>
      </c>
      <c r="E262" s="88">
        <v>34116</v>
      </c>
      <c r="F262" s="88">
        <v>33431</v>
      </c>
      <c r="G262" s="88">
        <v>1374</v>
      </c>
      <c r="H262" s="239">
        <v>4510</v>
      </c>
      <c r="I262" s="83">
        <v>63826</v>
      </c>
    </row>
    <row r="263" spans="1:9" s="6" customFormat="1" ht="18" customHeight="1">
      <c r="A263" s="226"/>
      <c r="B263" s="227"/>
      <c r="C263" s="15">
        <v>2020</v>
      </c>
      <c r="D263" s="88">
        <v>23391</v>
      </c>
      <c r="E263" s="88">
        <v>37247</v>
      </c>
      <c r="F263" s="88">
        <v>36534</v>
      </c>
      <c r="G263" s="88">
        <v>1442</v>
      </c>
      <c r="H263" s="239">
        <v>5066</v>
      </c>
      <c r="I263" s="83">
        <v>65704</v>
      </c>
    </row>
    <row r="264" spans="1:9" s="6" customFormat="1" ht="18" customHeight="1">
      <c r="A264" s="263" t="s">
        <v>28</v>
      </c>
      <c r="B264" s="265" t="s">
        <v>74</v>
      </c>
      <c r="C264" s="15">
        <v>2006</v>
      </c>
      <c r="D264" s="88">
        <v>53097</v>
      </c>
      <c r="E264" s="88">
        <v>43693</v>
      </c>
      <c r="F264" s="88">
        <v>40911</v>
      </c>
      <c r="G264" s="88">
        <v>871</v>
      </c>
      <c r="H264" s="239">
        <v>8254</v>
      </c>
      <c r="I264" s="83">
        <v>105044</v>
      </c>
    </row>
    <row r="265" spans="1:9" s="6" customFormat="1" ht="18" customHeight="1">
      <c r="A265" s="264"/>
      <c r="B265" s="266"/>
      <c r="C265" s="7">
        <v>2007</v>
      </c>
      <c r="D265" s="88">
        <v>51412</v>
      </c>
      <c r="E265" s="88">
        <v>46617</v>
      </c>
      <c r="F265" s="88">
        <v>44182</v>
      </c>
      <c r="G265" s="88">
        <v>1014</v>
      </c>
      <c r="H265" s="239">
        <v>7778</v>
      </c>
      <c r="I265" s="83">
        <v>105807</v>
      </c>
    </row>
    <row r="266" spans="1:9" s="6" customFormat="1" ht="18" customHeight="1">
      <c r="A266" s="264"/>
      <c r="B266" s="266"/>
      <c r="C266" s="7">
        <v>2008</v>
      </c>
      <c r="D266" s="88">
        <v>49579</v>
      </c>
      <c r="E266" s="88">
        <v>47796</v>
      </c>
      <c r="F266" s="88">
        <v>45555</v>
      </c>
      <c r="G266" s="88">
        <v>1353</v>
      </c>
      <c r="H266" s="239">
        <v>7538</v>
      </c>
      <c r="I266" s="83">
        <v>104913</v>
      </c>
    </row>
    <row r="267" spans="1:9" s="6" customFormat="1" ht="18" customHeight="1">
      <c r="A267" s="264"/>
      <c r="B267" s="266"/>
      <c r="C267" s="7">
        <v>2009</v>
      </c>
      <c r="D267" s="88">
        <v>48818</v>
      </c>
      <c r="E267" s="88">
        <v>46134</v>
      </c>
      <c r="F267" s="88">
        <v>44092</v>
      </c>
      <c r="G267" s="88">
        <v>1478</v>
      </c>
      <c r="H267" s="239">
        <v>7495</v>
      </c>
      <c r="I267" s="83">
        <v>102447</v>
      </c>
    </row>
    <row r="268" spans="1:9" s="6" customFormat="1" ht="18" customHeight="1">
      <c r="A268" s="264"/>
      <c r="B268" s="266"/>
      <c r="C268" s="7">
        <v>2010</v>
      </c>
      <c r="D268" s="88">
        <v>48764</v>
      </c>
      <c r="E268" s="88">
        <v>45562</v>
      </c>
      <c r="F268" s="88">
        <v>43996</v>
      </c>
      <c r="G268" s="88">
        <v>1586</v>
      </c>
      <c r="H268" s="239">
        <v>7545</v>
      </c>
      <c r="I268" s="83">
        <v>101871</v>
      </c>
    </row>
    <row r="269" spans="1:9" s="6" customFormat="1" ht="18" customHeight="1">
      <c r="A269" s="264"/>
      <c r="B269" s="266"/>
      <c r="C269" s="7">
        <v>2011</v>
      </c>
      <c r="D269" s="88">
        <v>47476</v>
      </c>
      <c r="E269" s="88">
        <v>46218</v>
      </c>
      <c r="F269" s="88">
        <v>44585</v>
      </c>
      <c r="G269" s="88">
        <v>1993</v>
      </c>
      <c r="H269" s="239">
        <v>7394</v>
      </c>
      <c r="I269" s="83">
        <v>101088</v>
      </c>
    </row>
    <row r="270" spans="1:9" s="6" customFormat="1" ht="18" customHeight="1">
      <c r="A270" s="264"/>
      <c r="B270" s="266"/>
      <c r="C270" s="15">
        <v>2012</v>
      </c>
      <c r="D270" s="88">
        <v>48088</v>
      </c>
      <c r="E270" s="88">
        <v>44686</v>
      </c>
      <c r="F270" s="88">
        <v>43454</v>
      </c>
      <c r="G270" s="88">
        <v>2132</v>
      </c>
      <c r="H270" s="239">
        <v>6940</v>
      </c>
      <c r="I270" s="83">
        <v>99714</v>
      </c>
    </row>
    <row r="271" spans="1:9" s="6" customFormat="1" ht="18" customHeight="1">
      <c r="A271" s="264"/>
      <c r="B271" s="266"/>
      <c r="C271" s="15">
        <v>2013</v>
      </c>
      <c r="D271" s="88">
        <v>45357</v>
      </c>
      <c r="E271" s="88">
        <v>46944</v>
      </c>
      <c r="F271" s="88">
        <v>45627</v>
      </c>
      <c r="G271" s="88">
        <v>2314</v>
      </c>
      <c r="H271" s="239">
        <v>7154</v>
      </c>
      <c r="I271" s="83">
        <v>99455</v>
      </c>
    </row>
    <row r="272" spans="1:9" s="6" customFormat="1" ht="18" customHeight="1">
      <c r="A272" s="264"/>
      <c r="B272" s="266"/>
      <c r="C272" s="15">
        <v>2014</v>
      </c>
      <c r="D272" s="88">
        <v>45042</v>
      </c>
      <c r="E272" s="88">
        <v>48614</v>
      </c>
      <c r="F272" s="88">
        <v>47282</v>
      </c>
      <c r="G272" s="88">
        <v>2549</v>
      </c>
      <c r="H272" s="239">
        <v>6770</v>
      </c>
      <c r="I272" s="83">
        <v>100426</v>
      </c>
    </row>
    <row r="273" spans="1:9" s="6" customFormat="1" ht="18" customHeight="1">
      <c r="A273" s="264"/>
      <c r="B273" s="266"/>
      <c r="C273" s="15">
        <v>2015</v>
      </c>
      <c r="D273" s="88">
        <v>46046</v>
      </c>
      <c r="E273" s="88">
        <v>49280</v>
      </c>
      <c r="F273" s="88">
        <v>47872</v>
      </c>
      <c r="G273" s="88">
        <v>2634</v>
      </c>
      <c r="H273" s="239">
        <v>6751</v>
      </c>
      <c r="I273" s="83">
        <v>102077</v>
      </c>
    </row>
    <row r="274" spans="1:9" s="6" customFormat="1" ht="18" customHeight="1">
      <c r="A274" s="264"/>
      <c r="B274" s="266"/>
      <c r="C274" s="15">
        <v>2016</v>
      </c>
      <c r="D274" s="88">
        <v>46208</v>
      </c>
      <c r="E274" s="88">
        <v>50380</v>
      </c>
      <c r="F274" s="88">
        <v>49055</v>
      </c>
      <c r="G274" s="88">
        <v>2504</v>
      </c>
      <c r="H274" s="239">
        <v>6680</v>
      </c>
      <c r="I274" s="83">
        <v>103268</v>
      </c>
    </row>
    <row r="275" spans="1:9" s="6" customFormat="1" ht="18" customHeight="1">
      <c r="A275" s="264"/>
      <c r="B275" s="266"/>
      <c r="C275" s="15">
        <v>2017</v>
      </c>
      <c r="D275" s="88">
        <v>45868</v>
      </c>
      <c r="E275" s="88">
        <v>52320</v>
      </c>
      <c r="F275" s="88">
        <v>50872</v>
      </c>
      <c r="G275" s="88">
        <v>2707</v>
      </c>
      <c r="H275" s="239">
        <v>6618</v>
      </c>
      <c r="I275" s="83">
        <v>104806</v>
      </c>
    </row>
    <row r="276" spans="1:9" s="6" customFormat="1" ht="18" customHeight="1">
      <c r="A276" s="264"/>
      <c r="B276" s="266"/>
      <c r="C276" s="15">
        <v>2018</v>
      </c>
      <c r="D276" s="88">
        <v>47035</v>
      </c>
      <c r="E276" s="88">
        <v>53347</v>
      </c>
      <c r="F276" s="88">
        <v>51878</v>
      </c>
      <c r="G276" s="88">
        <v>2857</v>
      </c>
      <c r="H276" s="239">
        <v>6636</v>
      </c>
      <c r="I276" s="83">
        <v>107018</v>
      </c>
    </row>
    <row r="277" spans="1:9" s="6" customFormat="1" ht="18" customHeight="1">
      <c r="A277" s="264"/>
      <c r="B277" s="266"/>
      <c r="C277" s="15">
        <v>2019</v>
      </c>
      <c r="D277" s="88">
        <v>49705</v>
      </c>
      <c r="E277" s="88">
        <v>52985</v>
      </c>
      <c r="F277" s="88">
        <v>51440</v>
      </c>
      <c r="G277" s="88">
        <v>3097</v>
      </c>
      <c r="H277" s="239">
        <v>6488</v>
      </c>
      <c r="I277" s="83">
        <v>109178</v>
      </c>
    </row>
    <row r="278" spans="1:9" s="6" customFormat="1" ht="18" customHeight="1">
      <c r="A278" s="264"/>
      <c r="B278" s="266"/>
      <c r="C278" s="15">
        <v>2020</v>
      </c>
      <c r="D278" s="88">
        <v>47376</v>
      </c>
      <c r="E278" s="88">
        <v>56773</v>
      </c>
      <c r="F278" s="88">
        <v>55099</v>
      </c>
      <c r="G278" s="88">
        <v>3381</v>
      </c>
      <c r="H278" s="239">
        <v>7301</v>
      </c>
      <c r="I278" s="83">
        <v>111450</v>
      </c>
    </row>
    <row r="279" spans="1:9" s="6" customFormat="1" ht="18" customHeight="1">
      <c r="A279" s="259" t="s">
        <v>35</v>
      </c>
      <c r="B279" s="260"/>
      <c r="C279" s="260"/>
      <c r="D279" s="260"/>
      <c r="E279" s="260"/>
      <c r="F279" s="260"/>
      <c r="G279" s="260"/>
      <c r="H279" s="260"/>
      <c r="I279" s="260"/>
    </row>
    <row r="280" spans="1:9" s="6" customFormat="1" ht="18" customHeight="1">
      <c r="A280" s="263" t="s">
        <v>29</v>
      </c>
      <c r="B280" s="265" t="s">
        <v>75</v>
      </c>
      <c r="C280" s="15">
        <v>2006</v>
      </c>
      <c r="D280" s="88">
        <v>5211</v>
      </c>
      <c r="E280" s="88">
        <v>7265</v>
      </c>
      <c r="F280" s="88">
        <v>6736</v>
      </c>
      <c r="G280" s="88">
        <v>140</v>
      </c>
      <c r="H280" s="239">
        <v>1493</v>
      </c>
      <c r="I280" s="83">
        <v>13969</v>
      </c>
    </row>
    <row r="281" spans="1:9" s="6" customFormat="1" ht="18" customHeight="1">
      <c r="A281" s="264"/>
      <c r="B281" s="266"/>
      <c r="C281" s="7">
        <v>2007</v>
      </c>
      <c r="D281" s="88">
        <v>5097</v>
      </c>
      <c r="E281" s="88">
        <v>7892</v>
      </c>
      <c r="F281" s="88">
        <v>7447</v>
      </c>
      <c r="G281" s="88">
        <v>156</v>
      </c>
      <c r="H281" s="239">
        <v>1508</v>
      </c>
      <c r="I281" s="83">
        <v>14497</v>
      </c>
    </row>
    <row r="282" spans="1:9" s="6" customFormat="1" ht="18" customHeight="1">
      <c r="A282" s="264"/>
      <c r="B282" s="266"/>
      <c r="C282" s="7">
        <v>2008</v>
      </c>
      <c r="D282" s="88">
        <v>5237</v>
      </c>
      <c r="E282" s="88">
        <v>8212</v>
      </c>
      <c r="F282" s="88">
        <v>7835</v>
      </c>
      <c r="G282" s="88">
        <v>207</v>
      </c>
      <c r="H282" s="239">
        <v>1379</v>
      </c>
      <c r="I282" s="83">
        <v>14828</v>
      </c>
    </row>
    <row r="283" spans="1:9" s="6" customFormat="1" ht="18" customHeight="1">
      <c r="A283" s="264"/>
      <c r="B283" s="266"/>
      <c r="C283" s="7">
        <v>2009</v>
      </c>
      <c r="D283" s="88">
        <v>5282</v>
      </c>
      <c r="E283" s="88">
        <v>8183</v>
      </c>
      <c r="F283" s="88">
        <v>7780</v>
      </c>
      <c r="G283" s="88">
        <v>212</v>
      </c>
      <c r="H283" s="239">
        <v>1358</v>
      </c>
      <c r="I283" s="83">
        <v>14823</v>
      </c>
    </row>
    <row r="284" spans="1:9" s="6" customFormat="1" ht="18" customHeight="1">
      <c r="A284" s="264"/>
      <c r="B284" s="266"/>
      <c r="C284" s="7">
        <v>2010</v>
      </c>
      <c r="D284" s="88">
        <v>5325</v>
      </c>
      <c r="E284" s="88">
        <v>8052</v>
      </c>
      <c r="F284" s="88">
        <v>7822</v>
      </c>
      <c r="G284" s="88">
        <v>204</v>
      </c>
      <c r="H284" s="239">
        <v>1289</v>
      </c>
      <c r="I284" s="83">
        <v>14666</v>
      </c>
    </row>
    <row r="285" spans="1:9" s="6" customFormat="1" ht="18" customHeight="1">
      <c r="A285" s="264"/>
      <c r="B285" s="266"/>
      <c r="C285" s="15">
        <v>2011</v>
      </c>
      <c r="D285" s="88">
        <v>5280</v>
      </c>
      <c r="E285" s="88">
        <v>8157</v>
      </c>
      <c r="F285" s="88">
        <v>7926</v>
      </c>
      <c r="G285" s="88">
        <v>284</v>
      </c>
      <c r="H285" s="239">
        <v>1349</v>
      </c>
      <c r="I285" s="83">
        <v>14786</v>
      </c>
    </row>
    <row r="286" spans="1:9" s="6" customFormat="1" ht="18" customHeight="1">
      <c r="A286" s="264"/>
      <c r="B286" s="266"/>
      <c r="C286" s="15">
        <v>2012</v>
      </c>
      <c r="D286" s="88">
        <v>5645</v>
      </c>
      <c r="E286" s="88">
        <v>8004</v>
      </c>
      <c r="F286" s="88">
        <v>7912</v>
      </c>
      <c r="G286" s="88">
        <v>335</v>
      </c>
      <c r="H286" s="239">
        <v>1344</v>
      </c>
      <c r="I286" s="83">
        <v>14993</v>
      </c>
    </row>
    <row r="287" spans="1:9" s="6" customFormat="1" ht="18" customHeight="1">
      <c r="A287" s="264"/>
      <c r="B287" s="266"/>
      <c r="C287" s="15">
        <v>2013</v>
      </c>
      <c r="D287" s="88">
        <v>6528</v>
      </c>
      <c r="E287" s="88">
        <v>9212</v>
      </c>
      <c r="F287" s="88">
        <v>9130</v>
      </c>
      <c r="G287" s="88">
        <v>402</v>
      </c>
      <c r="H287" s="239">
        <v>1240</v>
      </c>
      <c r="I287" s="83">
        <v>16980</v>
      </c>
    </row>
    <row r="288" spans="1:9" s="6" customFormat="1" ht="18" customHeight="1">
      <c r="A288" s="264"/>
      <c r="B288" s="266"/>
      <c r="C288" s="15">
        <v>2014</v>
      </c>
      <c r="D288" s="88">
        <v>7356</v>
      </c>
      <c r="E288" s="88">
        <v>9512</v>
      </c>
      <c r="F288" s="88">
        <v>9425</v>
      </c>
      <c r="G288" s="88">
        <v>423</v>
      </c>
      <c r="H288" s="239">
        <v>1148</v>
      </c>
      <c r="I288" s="83">
        <v>18016</v>
      </c>
    </row>
    <row r="289" spans="1:9" s="6" customFormat="1" ht="18" customHeight="1">
      <c r="A289" s="264"/>
      <c r="B289" s="266"/>
      <c r="C289" s="15">
        <v>2015</v>
      </c>
      <c r="D289" s="88">
        <v>7278</v>
      </c>
      <c r="E289" s="88">
        <v>9742</v>
      </c>
      <c r="F289" s="88">
        <v>9639</v>
      </c>
      <c r="G289" s="88">
        <v>404</v>
      </c>
      <c r="H289" s="239">
        <v>1155</v>
      </c>
      <c r="I289" s="83">
        <v>18175</v>
      </c>
    </row>
    <row r="290" spans="1:9" s="6" customFormat="1" ht="18" customHeight="1">
      <c r="A290" s="264"/>
      <c r="B290" s="266"/>
      <c r="C290" s="15">
        <v>2016</v>
      </c>
      <c r="D290" s="88">
        <v>6974</v>
      </c>
      <c r="E290" s="88">
        <v>9900</v>
      </c>
      <c r="F290" s="88">
        <v>9772</v>
      </c>
      <c r="G290" s="88">
        <v>472</v>
      </c>
      <c r="H290" s="239">
        <v>1187</v>
      </c>
      <c r="I290" s="83">
        <v>18061</v>
      </c>
    </row>
    <row r="291" spans="1:9" s="6" customFormat="1" ht="18" customHeight="1">
      <c r="A291" s="264"/>
      <c r="B291" s="266"/>
      <c r="C291" s="15">
        <v>2017</v>
      </c>
      <c r="D291" s="88">
        <v>7140</v>
      </c>
      <c r="E291" s="88">
        <v>10277</v>
      </c>
      <c r="F291" s="88">
        <v>10145</v>
      </c>
      <c r="G291" s="88">
        <v>545</v>
      </c>
      <c r="H291" s="239">
        <v>1092</v>
      </c>
      <c r="I291" s="83">
        <v>18509</v>
      </c>
    </row>
    <row r="292" spans="1:9" s="6" customFormat="1" ht="18" customHeight="1">
      <c r="A292" s="264"/>
      <c r="B292" s="266"/>
      <c r="C292" s="15">
        <v>2018</v>
      </c>
      <c r="D292" s="88">
        <v>7655</v>
      </c>
      <c r="E292" s="88">
        <v>10552</v>
      </c>
      <c r="F292" s="88">
        <v>10378</v>
      </c>
      <c r="G292" s="88">
        <v>579</v>
      </c>
      <c r="H292" s="239">
        <v>1105</v>
      </c>
      <c r="I292" s="83">
        <v>19312</v>
      </c>
    </row>
    <row r="293" spans="1:9" s="6" customFormat="1" ht="18" customHeight="1">
      <c r="A293" s="207"/>
      <c r="B293" s="208"/>
      <c r="C293" s="15">
        <v>2019</v>
      </c>
      <c r="D293" s="88">
        <v>7952</v>
      </c>
      <c r="E293" s="88">
        <v>10691</v>
      </c>
      <c r="F293" s="88">
        <v>10521</v>
      </c>
      <c r="G293" s="88">
        <v>605</v>
      </c>
      <c r="H293" s="239">
        <v>1171</v>
      </c>
      <c r="I293" s="83">
        <v>19814</v>
      </c>
    </row>
    <row r="294" spans="1:9" s="6" customFormat="1" ht="18" customHeight="1">
      <c r="A294" s="226"/>
      <c r="B294" s="227"/>
      <c r="C294" s="15">
        <v>2020</v>
      </c>
      <c r="D294" s="88">
        <v>7281</v>
      </c>
      <c r="E294" s="88">
        <v>11161</v>
      </c>
      <c r="F294" s="88">
        <v>10956</v>
      </c>
      <c r="G294" s="88">
        <v>671</v>
      </c>
      <c r="H294" s="239">
        <v>1366</v>
      </c>
      <c r="I294" s="83">
        <v>19808</v>
      </c>
    </row>
    <row r="295" spans="1:9" s="6" customFormat="1" ht="18" customHeight="1">
      <c r="A295" s="263" t="s">
        <v>30</v>
      </c>
      <c r="B295" s="265" t="s">
        <v>76</v>
      </c>
      <c r="C295" s="15">
        <v>2006</v>
      </c>
      <c r="D295" s="88">
        <v>2916</v>
      </c>
      <c r="E295" s="88">
        <v>4658</v>
      </c>
      <c r="F295" s="88">
        <v>4223</v>
      </c>
      <c r="G295" s="88">
        <v>84</v>
      </c>
      <c r="H295" s="239">
        <v>769</v>
      </c>
      <c r="I295" s="83">
        <v>8343</v>
      </c>
    </row>
    <row r="296" spans="1:9" s="6" customFormat="1" ht="18" customHeight="1">
      <c r="A296" s="264"/>
      <c r="B296" s="266"/>
      <c r="C296" s="7">
        <v>2007</v>
      </c>
      <c r="D296" s="88">
        <v>2872</v>
      </c>
      <c r="E296" s="88">
        <v>5027</v>
      </c>
      <c r="F296" s="88">
        <v>4699</v>
      </c>
      <c r="G296" s="88">
        <v>81</v>
      </c>
      <c r="H296" s="239">
        <v>711</v>
      </c>
      <c r="I296" s="83">
        <v>8610</v>
      </c>
    </row>
    <row r="297" spans="1:9" s="6" customFormat="1" ht="18" customHeight="1">
      <c r="A297" s="264"/>
      <c r="B297" s="266"/>
      <c r="C297" s="7">
        <v>2008</v>
      </c>
      <c r="D297" s="88">
        <v>2932</v>
      </c>
      <c r="E297" s="88">
        <v>5072</v>
      </c>
      <c r="F297" s="88">
        <v>4769</v>
      </c>
      <c r="G297" s="88">
        <v>109</v>
      </c>
      <c r="H297" s="239">
        <v>738</v>
      </c>
      <c r="I297" s="83">
        <v>8742</v>
      </c>
    </row>
    <row r="298" spans="1:9" s="6" customFormat="1" ht="18" customHeight="1">
      <c r="A298" s="264"/>
      <c r="B298" s="266"/>
      <c r="C298" s="7">
        <v>2009</v>
      </c>
      <c r="D298" s="88">
        <v>3054</v>
      </c>
      <c r="E298" s="88">
        <v>4827</v>
      </c>
      <c r="F298" s="88">
        <v>4598</v>
      </c>
      <c r="G298" s="88">
        <v>92</v>
      </c>
      <c r="H298" s="239">
        <v>720</v>
      </c>
      <c r="I298" s="83">
        <v>8601</v>
      </c>
    </row>
    <row r="299" spans="1:9" s="6" customFormat="1" ht="18" customHeight="1">
      <c r="A299" s="264"/>
      <c r="B299" s="266"/>
      <c r="C299" s="7">
        <v>2010</v>
      </c>
      <c r="D299" s="88">
        <v>2886</v>
      </c>
      <c r="E299" s="88">
        <v>4879</v>
      </c>
      <c r="F299" s="88">
        <v>4727</v>
      </c>
      <c r="G299" s="88">
        <v>102</v>
      </c>
      <c r="H299" s="239">
        <v>739</v>
      </c>
      <c r="I299" s="83">
        <v>8504</v>
      </c>
    </row>
    <row r="300" spans="1:9" s="6" customFormat="1" ht="18" customHeight="1">
      <c r="A300" s="264"/>
      <c r="B300" s="266"/>
      <c r="C300" s="15">
        <v>2011</v>
      </c>
      <c r="D300" s="88">
        <v>2909</v>
      </c>
      <c r="E300" s="88">
        <v>4675</v>
      </c>
      <c r="F300" s="88">
        <v>4558</v>
      </c>
      <c r="G300" s="88">
        <v>132</v>
      </c>
      <c r="H300" s="239">
        <v>821</v>
      </c>
      <c r="I300" s="83">
        <v>8405</v>
      </c>
    </row>
    <row r="301" spans="1:9" s="6" customFormat="1" ht="18" customHeight="1">
      <c r="A301" s="264"/>
      <c r="B301" s="266"/>
      <c r="C301" s="15">
        <v>2012</v>
      </c>
      <c r="D301" s="88">
        <v>2984</v>
      </c>
      <c r="E301" s="88">
        <v>4711</v>
      </c>
      <c r="F301" s="88">
        <v>4672</v>
      </c>
      <c r="G301" s="88">
        <v>146</v>
      </c>
      <c r="H301" s="239">
        <v>703</v>
      </c>
      <c r="I301" s="83">
        <v>8398</v>
      </c>
    </row>
    <row r="302" spans="1:9" s="6" customFormat="1" ht="18" customHeight="1">
      <c r="A302" s="264"/>
      <c r="B302" s="266"/>
      <c r="C302" s="15">
        <v>2013</v>
      </c>
      <c r="D302" s="88">
        <v>3166</v>
      </c>
      <c r="E302" s="88">
        <v>5364</v>
      </c>
      <c r="F302" s="88">
        <v>5323</v>
      </c>
      <c r="G302" s="88">
        <v>182</v>
      </c>
      <c r="H302" s="239">
        <v>682</v>
      </c>
      <c r="I302" s="83">
        <v>9212</v>
      </c>
    </row>
    <row r="303" spans="1:9" s="6" customFormat="1" ht="18" customHeight="1">
      <c r="A303" s="264"/>
      <c r="B303" s="266"/>
      <c r="C303" s="15">
        <v>2014</v>
      </c>
      <c r="D303" s="88">
        <v>3312</v>
      </c>
      <c r="E303" s="88">
        <v>5726</v>
      </c>
      <c r="F303" s="88">
        <v>5691</v>
      </c>
      <c r="G303" s="88">
        <v>187</v>
      </c>
      <c r="H303" s="239">
        <v>665</v>
      </c>
      <c r="I303" s="83">
        <v>9703</v>
      </c>
    </row>
    <row r="304" spans="1:9" s="6" customFormat="1" ht="18" customHeight="1">
      <c r="A304" s="264"/>
      <c r="B304" s="266"/>
      <c r="C304" s="15">
        <v>2015</v>
      </c>
      <c r="D304" s="88">
        <v>3516</v>
      </c>
      <c r="E304" s="88">
        <v>5939</v>
      </c>
      <c r="F304" s="88">
        <v>5890</v>
      </c>
      <c r="G304" s="88">
        <v>251</v>
      </c>
      <c r="H304" s="239">
        <v>640</v>
      </c>
      <c r="I304" s="83">
        <v>10095</v>
      </c>
    </row>
    <row r="305" spans="1:9" s="6" customFormat="1" ht="18" customHeight="1">
      <c r="A305" s="264"/>
      <c r="B305" s="266"/>
      <c r="C305" s="15">
        <v>2016</v>
      </c>
      <c r="D305" s="88">
        <v>3419</v>
      </c>
      <c r="E305" s="88">
        <v>6293</v>
      </c>
      <c r="F305" s="88">
        <v>6245</v>
      </c>
      <c r="G305" s="88">
        <v>272</v>
      </c>
      <c r="H305" s="239">
        <v>617</v>
      </c>
      <c r="I305" s="83">
        <v>10329</v>
      </c>
    </row>
    <row r="306" spans="1:9" s="6" customFormat="1" ht="18" customHeight="1">
      <c r="A306" s="264"/>
      <c r="B306" s="266"/>
      <c r="C306" s="15">
        <v>2017</v>
      </c>
      <c r="D306" s="88">
        <v>3515</v>
      </c>
      <c r="E306" s="88">
        <v>6551</v>
      </c>
      <c r="F306" s="88">
        <v>6489</v>
      </c>
      <c r="G306" s="88">
        <v>302</v>
      </c>
      <c r="H306" s="239">
        <v>628</v>
      </c>
      <c r="I306" s="83">
        <v>10694</v>
      </c>
    </row>
    <row r="307" spans="1:9" s="6" customFormat="1" ht="18" customHeight="1">
      <c r="A307" s="264"/>
      <c r="B307" s="266"/>
      <c r="C307" s="15">
        <v>2018</v>
      </c>
      <c r="D307" s="88">
        <v>3907</v>
      </c>
      <c r="E307" s="88">
        <v>6534</v>
      </c>
      <c r="F307" s="88">
        <v>6477</v>
      </c>
      <c r="G307" s="88">
        <v>305</v>
      </c>
      <c r="H307" s="239">
        <v>646</v>
      </c>
      <c r="I307" s="83">
        <v>11087</v>
      </c>
    </row>
    <row r="308" spans="1:9" s="6" customFormat="1" ht="18" customHeight="1">
      <c r="A308" s="207"/>
      <c r="B308" s="208"/>
      <c r="C308" s="15">
        <v>2019</v>
      </c>
      <c r="D308" s="88">
        <v>4244</v>
      </c>
      <c r="E308" s="88">
        <v>6650</v>
      </c>
      <c r="F308" s="88">
        <v>6592</v>
      </c>
      <c r="G308" s="88">
        <v>307</v>
      </c>
      <c r="H308" s="239">
        <v>697</v>
      </c>
      <c r="I308" s="83">
        <v>11591</v>
      </c>
    </row>
    <row r="309" spans="1:9" s="6" customFormat="1" ht="18" customHeight="1">
      <c r="A309" s="226"/>
      <c r="B309" s="227"/>
      <c r="C309" s="15">
        <v>2020</v>
      </c>
      <c r="D309" s="88">
        <v>3940</v>
      </c>
      <c r="E309" s="88">
        <v>7142</v>
      </c>
      <c r="F309" s="88">
        <v>7070</v>
      </c>
      <c r="G309" s="88">
        <v>366</v>
      </c>
      <c r="H309" s="239">
        <v>749</v>
      </c>
      <c r="I309" s="83">
        <v>11831</v>
      </c>
    </row>
    <row r="310" spans="1:9" s="6" customFormat="1" ht="18" customHeight="1">
      <c r="A310" s="263" t="s">
        <v>31</v>
      </c>
      <c r="B310" s="265" t="s">
        <v>77</v>
      </c>
      <c r="C310" s="15">
        <v>2006</v>
      </c>
      <c r="D310" s="88">
        <v>12577</v>
      </c>
      <c r="E310" s="88">
        <v>14094</v>
      </c>
      <c r="F310" s="88">
        <v>12924</v>
      </c>
      <c r="G310" s="88">
        <v>288</v>
      </c>
      <c r="H310" s="239">
        <v>2534</v>
      </c>
      <c r="I310" s="83">
        <v>29205</v>
      </c>
    </row>
    <row r="311" spans="1:9" s="6" customFormat="1" ht="18" customHeight="1">
      <c r="A311" s="264"/>
      <c r="B311" s="266"/>
      <c r="C311" s="7">
        <v>2007</v>
      </c>
      <c r="D311" s="88">
        <v>12827</v>
      </c>
      <c r="E311" s="88">
        <v>15733</v>
      </c>
      <c r="F311" s="88">
        <v>14695</v>
      </c>
      <c r="G311" s="88">
        <v>291</v>
      </c>
      <c r="H311" s="239">
        <v>2626</v>
      </c>
      <c r="I311" s="83">
        <v>31186</v>
      </c>
    </row>
    <row r="312" spans="1:9" s="6" customFormat="1" ht="18" customHeight="1">
      <c r="A312" s="264"/>
      <c r="B312" s="266"/>
      <c r="C312" s="7">
        <v>2008</v>
      </c>
      <c r="D312" s="88">
        <v>12643</v>
      </c>
      <c r="E312" s="88">
        <v>16733</v>
      </c>
      <c r="F312" s="88">
        <v>15766</v>
      </c>
      <c r="G312" s="88">
        <v>401</v>
      </c>
      <c r="H312" s="239">
        <v>2680</v>
      </c>
      <c r="I312" s="83">
        <v>32056</v>
      </c>
    </row>
    <row r="313" spans="1:9" s="6" customFormat="1" ht="18" customHeight="1">
      <c r="A313" s="264"/>
      <c r="B313" s="266"/>
      <c r="C313" s="7">
        <v>2009</v>
      </c>
      <c r="D313" s="88">
        <v>12540</v>
      </c>
      <c r="E313" s="88">
        <v>16380</v>
      </c>
      <c r="F313" s="88">
        <v>15572</v>
      </c>
      <c r="G313" s="88">
        <v>520</v>
      </c>
      <c r="H313" s="239">
        <v>2680</v>
      </c>
      <c r="I313" s="83">
        <v>31600</v>
      </c>
    </row>
    <row r="314" spans="1:9" s="6" customFormat="1" ht="18" customHeight="1">
      <c r="A314" s="264"/>
      <c r="B314" s="266"/>
      <c r="C314" s="7">
        <v>2010</v>
      </c>
      <c r="D314" s="88">
        <v>12172</v>
      </c>
      <c r="E314" s="88">
        <v>16331</v>
      </c>
      <c r="F314" s="88">
        <v>15830</v>
      </c>
      <c r="G314" s="88">
        <v>485</v>
      </c>
      <c r="H314" s="239">
        <v>2567</v>
      </c>
      <c r="I314" s="83">
        <v>31070</v>
      </c>
    </row>
    <row r="315" spans="1:9" s="6" customFormat="1" ht="18" customHeight="1">
      <c r="A315" s="264"/>
      <c r="B315" s="266"/>
      <c r="C315" s="7">
        <v>2011</v>
      </c>
      <c r="D315" s="88">
        <v>12111</v>
      </c>
      <c r="E315" s="88">
        <v>16318</v>
      </c>
      <c r="F315" s="88">
        <v>15803</v>
      </c>
      <c r="G315" s="88">
        <v>631</v>
      </c>
      <c r="H315" s="239">
        <v>2616</v>
      </c>
      <c r="I315" s="83">
        <v>31045</v>
      </c>
    </row>
    <row r="316" spans="1:9" s="6" customFormat="1" ht="18" customHeight="1">
      <c r="A316" s="264"/>
      <c r="B316" s="266"/>
      <c r="C316" s="15">
        <v>2012</v>
      </c>
      <c r="D316" s="88">
        <v>12550</v>
      </c>
      <c r="E316" s="88">
        <v>15747</v>
      </c>
      <c r="F316" s="88">
        <v>15514</v>
      </c>
      <c r="G316" s="88">
        <v>655</v>
      </c>
      <c r="H316" s="239">
        <v>2413</v>
      </c>
      <c r="I316" s="83">
        <v>30710</v>
      </c>
    </row>
    <row r="317" spans="1:9" s="6" customFormat="1" ht="18" customHeight="1">
      <c r="A317" s="264"/>
      <c r="B317" s="266"/>
      <c r="C317" s="15">
        <v>2013</v>
      </c>
      <c r="D317" s="88">
        <v>13230</v>
      </c>
      <c r="E317" s="88">
        <v>16188</v>
      </c>
      <c r="F317" s="88">
        <v>15915</v>
      </c>
      <c r="G317" s="88">
        <v>736</v>
      </c>
      <c r="H317" s="239">
        <v>2280</v>
      </c>
      <c r="I317" s="83">
        <v>31698</v>
      </c>
    </row>
    <row r="318" spans="1:9" s="6" customFormat="1" ht="18" customHeight="1">
      <c r="A318" s="264"/>
      <c r="B318" s="266"/>
      <c r="C318" s="15">
        <v>2014</v>
      </c>
      <c r="D318" s="88">
        <v>14245</v>
      </c>
      <c r="E318" s="88">
        <v>15882</v>
      </c>
      <c r="F318" s="88">
        <v>15632</v>
      </c>
      <c r="G318" s="88">
        <v>674</v>
      </c>
      <c r="H318" s="239">
        <v>2185</v>
      </c>
      <c r="I318" s="83">
        <v>32312</v>
      </c>
    </row>
    <row r="319" spans="1:9" s="6" customFormat="1" ht="18" customHeight="1">
      <c r="A319" s="264"/>
      <c r="B319" s="266"/>
      <c r="C319" s="15">
        <v>2015</v>
      </c>
      <c r="D319" s="88">
        <v>14918</v>
      </c>
      <c r="E319" s="88">
        <v>16252</v>
      </c>
      <c r="F319" s="88">
        <v>15989</v>
      </c>
      <c r="G319" s="88">
        <v>714</v>
      </c>
      <c r="H319" s="239">
        <v>2173</v>
      </c>
      <c r="I319" s="83">
        <v>33343</v>
      </c>
    </row>
    <row r="320" spans="1:9" s="6" customFormat="1" ht="18" customHeight="1">
      <c r="A320" s="264"/>
      <c r="B320" s="266"/>
      <c r="C320" s="15">
        <v>2016</v>
      </c>
      <c r="D320" s="88">
        <v>14410</v>
      </c>
      <c r="E320" s="88">
        <v>16899</v>
      </c>
      <c r="F320" s="88">
        <v>16644</v>
      </c>
      <c r="G320" s="88">
        <v>813</v>
      </c>
      <c r="H320" s="239">
        <v>2103</v>
      </c>
      <c r="I320" s="83">
        <v>33412</v>
      </c>
    </row>
    <row r="321" spans="1:9" s="6" customFormat="1" ht="18" customHeight="1">
      <c r="A321" s="264"/>
      <c r="B321" s="266"/>
      <c r="C321" s="15">
        <v>2017</v>
      </c>
      <c r="D321" s="88">
        <v>15151</v>
      </c>
      <c r="E321" s="88">
        <v>17555</v>
      </c>
      <c r="F321" s="88">
        <v>17301</v>
      </c>
      <c r="G321" s="88">
        <v>846</v>
      </c>
      <c r="H321" s="239">
        <v>2133</v>
      </c>
      <c r="I321" s="83">
        <v>34839</v>
      </c>
    </row>
    <row r="322" spans="1:9" s="6" customFormat="1" ht="18" customHeight="1">
      <c r="A322" s="264"/>
      <c r="B322" s="266"/>
      <c r="C322" s="15">
        <v>2018</v>
      </c>
      <c r="D322" s="88">
        <v>16487</v>
      </c>
      <c r="E322" s="88">
        <v>18083</v>
      </c>
      <c r="F322" s="88">
        <v>17813</v>
      </c>
      <c r="G322" s="88">
        <v>832</v>
      </c>
      <c r="H322" s="239">
        <v>2160</v>
      </c>
      <c r="I322" s="83">
        <v>36730</v>
      </c>
    </row>
    <row r="323" spans="1:9" s="6" customFormat="1" ht="18" customHeight="1">
      <c r="A323" s="264"/>
      <c r="B323" s="266"/>
      <c r="C323" s="15">
        <v>2019</v>
      </c>
      <c r="D323" s="88">
        <v>16854</v>
      </c>
      <c r="E323" s="88">
        <v>19093</v>
      </c>
      <c r="F323" s="88">
        <v>18789</v>
      </c>
      <c r="G323" s="88">
        <v>977</v>
      </c>
      <c r="H323" s="239">
        <v>2284</v>
      </c>
      <c r="I323" s="83">
        <v>38231</v>
      </c>
    </row>
    <row r="324" spans="1:9" s="6" customFormat="1" ht="18" customHeight="1">
      <c r="A324" s="264"/>
      <c r="B324" s="266"/>
      <c r="C324" s="15">
        <v>2020</v>
      </c>
      <c r="D324" s="88">
        <v>14810</v>
      </c>
      <c r="E324" s="88">
        <v>21272</v>
      </c>
      <c r="F324" s="88">
        <v>20900</v>
      </c>
      <c r="G324" s="88">
        <v>1236</v>
      </c>
      <c r="H324" s="239">
        <v>2823</v>
      </c>
      <c r="I324" s="83">
        <v>38905</v>
      </c>
    </row>
    <row r="325" spans="1:9" s="6" customFormat="1" ht="18" customHeight="1">
      <c r="A325" s="259" t="s">
        <v>36</v>
      </c>
      <c r="B325" s="260"/>
      <c r="C325" s="260"/>
      <c r="D325" s="260"/>
      <c r="E325" s="260"/>
      <c r="F325" s="260"/>
      <c r="G325" s="260"/>
      <c r="H325" s="260"/>
      <c r="I325" s="260"/>
    </row>
    <row r="326" spans="1:9" s="6" customFormat="1" ht="18" customHeight="1">
      <c r="A326" s="263" t="s">
        <v>32</v>
      </c>
      <c r="B326" s="265" t="s">
        <v>78</v>
      </c>
      <c r="C326" s="7">
        <v>2006</v>
      </c>
      <c r="D326" s="88">
        <v>26809</v>
      </c>
      <c r="E326" s="88">
        <v>38080</v>
      </c>
      <c r="F326" s="88">
        <v>35086</v>
      </c>
      <c r="G326" s="88">
        <v>574</v>
      </c>
      <c r="H326" s="239">
        <v>19200</v>
      </c>
      <c r="I326" s="83">
        <v>84089</v>
      </c>
    </row>
    <row r="327" spans="1:9" s="6" customFormat="1" ht="18" customHeight="1">
      <c r="A327" s="264"/>
      <c r="B327" s="266"/>
      <c r="C327" s="7">
        <v>2007</v>
      </c>
      <c r="D327" s="88">
        <v>26257</v>
      </c>
      <c r="E327" s="88">
        <v>41517</v>
      </c>
      <c r="F327" s="88">
        <v>39278</v>
      </c>
      <c r="G327" s="88">
        <v>639</v>
      </c>
      <c r="H327" s="239">
        <v>16399</v>
      </c>
      <c r="I327" s="83">
        <v>84173</v>
      </c>
    </row>
    <row r="328" spans="1:9" s="6" customFormat="1" ht="18" customHeight="1">
      <c r="A328" s="264"/>
      <c r="B328" s="266"/>
      <c r="C328" s="7">
        <v>2008</v>
      </c>
      <c r="D328" s="88">
        <v>25861</v>
      </c>
      <c r="E328" s="88">
        <v>42913</v>
      </c>
      <c r="F328" s="88">
        <v>40919</v>
      </c>
      <c r="G328" s="88">
        <v>919</v>
      </c>
      <c r="H328" s="239">
        <v>15642</v>
      </c>
      <c r="I328" s="83">
        <v>84416</v>
      </c>
    </row>
    <row r="329" spans="1:9" s="6" customFormat="1" ht="18" customHeight="1">
      <c r="A329" s="264"/>
      <c r="B329" s="266"/>
      <c r="C329" s="7">
        <v>2009</v>
      </c>
      <c r="D329" s="88">
        <v>25576</v>
      </c>
      <c r="E329" s="88">
        <v>41514</v>
      </c>
      <c r="F329" s="88">
        <v>39871</v>
      </c>
      <c r="G329" s="88">
        <v>1009</v>
      </c>
      <c r="H329" s="239">
        <v>13511</v>
      </c>
      <c r="I329" s="83">
        <v>80601</v>
      </c>
    </row>
    <row r="330" spans="1:9" s="6" customFormat="1" ht="18" customHeight="1">
      <c r="A330" s="264"/>
      <c r="B330" s="266"/>
      <c r="C330" s="7">
        <v>2010</v>
      </c>
      <c r="D330" s="88">
        <v>24778</v>
      </c>
      <c r="E330" s="88">
        <v>40738</v>
      </c>
      <c r="F330" s="88">
        <v>39551</v>
      </c>
      <c r="G330" s="88">
        <v>918</v>
      </c>
      <c r="H330" s="239">
        <v>11680</v>
      </c>
      <c r="I330" s="83">
        <v>77196</v>
      </c>
    </row>
    <row r="331" spans="1:9" s="6" customFormat="1" ht="18" customHeight="1">
      <c r="A331" s="264"/>
      <c r="B331" s="266"/>
      <c r="C331" s="7">
        <v>2011</v>
      </c>
      <c r="D331" s="88">
        <v>23951</v>
      </c>
      <c r="E331" s="88">
        <v>39092</v>
      </c>
      <c r="F331" s="88">
        <v>38022</v>
      </c>
      <c r="G331" s="88">
        <v>1025</v>
      </c>
      <c r="H331" s="239">
        <v>10867</v>
      </c>
      <c r="I331" s="83">
        <v>73910</v>
      </c>
    </row>
    <row r="332" spans="1:9" s="6" customFormat="1" ht="18" customHeight="1">
      <c r="A332" s="264"/>
      <c r="B332" s="266"/>
      <c r="C332" s="15">
        <v>2012</v>
      </c>
      <c r="D332" s="88">
        <v>25290</v>
      </c>
      <c r="E332" s="88">
        <v>35216</v>
      </c>
      <c r="F332" s="88">
        <v>34752</v>
      </c>
      <c r="G332" s="88">
        <v>863</v>
      </c>
      <c r="H332" s="239">
        <v>8985</v>
      </c>
      <c r="I332" s="83">
        <v>69491</v>
      </c>
    </row>
    <row r="333" spans="1:9" s="6" customFormat="1" ht="18" customHeight="1">
      <c r="A333" s="264"/>
      <c r="B333" s="266"/>
      <c r="C333" s="15">
        <v>2013</v>
      </c>
      <c r="D333" s="88">
        <v>25324</v>
      </c>
      <c r="E333" s="88">
        <v>32788</v>
      </c>
      <c r="F333" s="88">
        <v>32351</v>
      </c>
      <c r="G333" s="88">
        <v>850</v>
      </c>
      <c r="H333" s="239">
        <v>7969</v>
      </c>
      <c r="I333" s="83">
        <v>66081</v>
      </c>
    </row>
    <row r="334" spans="1:9" s="6" customFormat="1" ht="18" customHeight="1">
      <c r="A334" s="264"/>
      <c r="B334" s="266"/>
      <c r="C334" s="15">
        <v>2014</v>
      </c>
      <c r="D334" s="88">
        <v>25023</v>
      </c>
      <c r="E334" s="88">
        <v>32214</v>
      </c>
      <c r="F334" s="88">
        <v>31636</v>
      </c>
      <c r="G334" s="88">
        <v>1011</v>
      </c>
      <c r="H334" s="239">
        <v>7181</v>
      </c>
      <c r="I334" s="83">
        <v>64418</v>
      </c>
    </row>
    <row r="335" spans="1:9" s="6" customFormat="1" ht="18" customHeight="1">
      <c r="A335" s="264"/>
      <c r="B335" s="266"/>
      <c r="C335" s="15">
        <v>2015</v>
      </c>
      <c r="D335" s="88">
        <v>26053</v>
      </c>
      <c r="E335" s="88">
        <v>32023</v>
      </c>
      <c r="F335" s="88">
        <v>31482</v>
      </c>
      <c r="G335" s="88">
        <v>1049</v>
      </c>
      <c r="H335" s="239">
        <v>7203</v>
      </c>
      <c r="I335" s="83">
        <v>65279</v>
      </c>
    </row>
    <row r="336" spans="1:9" s="6" customFormat="1" ht="18" customHeight="1">
      <c r="A336" s="264"/>
      <c r="B336" s="266"/>
      <c r="C336" s="15">
        <v>2016</v>
      </c>
      <c r="D336" s="88">
        <v>26159</v>
      </c>
      <c r="E336" s="88">
        <v>32330</v>
      </c>
      <c r="F336" s="88">
        <v>31741</v>
      </c>
      <c r="G336" s="88">
        <v>1099</v>
      </c>
      <c r="H336" s="239">
        <v>6424</v>
      </c>
      <c r="I336" s="83">
        <v>64913</v>
      </c>
    </row>
    <row r="337" spans="1:9" s="6" customFormat="1" ht="18" customHeight="1">
      <c r="A337" s="264"/>
      <c r="B337" s="266"/>
      <c r="C337" s="15">
        <v>2017</v>
      </c>
      <c r="D337" s="88">
        <v>27036</v>
      </c>
      <c r="E337" s="88">
        <v>34020</v>
      </c>
      <c r="F337" s="88">
        <v>33425</v>
      </c>
      <c r="G337" s="88">
        <v>1172</v>
      </c>
      <c r="H337" s="239">
        <v>6212</v>
      </c>
      <c r="I337" s="83">
        <v>67268</v>
      </c>
    </row>
    <row r="338" spans="1:9" s="6" customFormat="1" ht="18" customHeight="1">
      <c r="A338" s="264"/>
      <c r="B338" s="266"/>
      <c r="C338" s="15">
        <v>2018</v>
      </c>
      <c r="D338" s="88">
        <v>29048</v>
      </c>
      <c r="E338" s="88">
        <v>35497</v>
      </c>
      <c r="F338" s="88">
        <v>34903</v>
      </c>
      <c r="G338" s="88">
        <v>1239</v>
      </c>
      <c r="H338" s="239">
        <v>6381</v>
      </c>
      <c r="I338" s="83">
        <v>70926</v>
      </c>
    </row>
    <row r="339" spans="1:9" s="6" customFormat="1" ht="18" customHeight="1">
      <c r="A339" s="264"/>
      <c r="B339" s="266"/>
      <c r="C339" s="15">
        <v>2019</v>
      </c>
      <c r="D339" s="88">
        <v>30772</v>
      </c>
      <c r="E339" s="88">
        <v>36709</v>
      </c>
      <c r="F339" s="88">
        <v>35991</v>
      </c>
      <c r="G339" s="88">
        <v>1437</v>
      </c>
      <c r="H339" s="239">
        <v>6458</v>
      </c>
      <c r="I339" s="83">
        <v>73939</v>
      </c>
    </row>
    <row r="340" spans="1:9" s="6" customFormat="1" ht="18" customHeight="1">
      <c r="A340" s="264"/>
      <c r="B340" s="266"/>
      <c r="C340" s="15">
        <v>2020</v>
      </c>
      <c r="D340" s="88">
        <v>26400</v>
      </c>
      <c r="E340" s="88">
        <v>41822</v>
      </c>
      <c r="F340" s="88">
        <v>41086</v>
      </c>
      <c r="G340" s="88">
        <v>1602</v>
      </c>
      <c r="H340" s="239">
        <v>7434</v>
      </c>
      <c r="I340" s="83">
        <v>75656</v>
      </c>
    </row>
    <row r="341" spans="1:9" s="6" customFormat="1" ht="18" customHeight="1">
      <c r="A341" s="259" t="s">
        <v>128</v>
      </c>
      <c r="B341" s="260"/>
      <c r="C341" s="260"/>
      <c r="D341" s="260"/>
      <c r="E341" s="260"/>
      <c r="F341" s="260"/>
      <c r="G341" s="260"/>
      <c r="H341" s="260"/>
      <c r="I341" s="260"/>
    </row>
    <row r="342" spans="1:9" s="6" customFormat="1" ht="18" customHeight="1">
      <c r="A342" s="267" t="s">
        <v>128</v>
      </c>
      <c r="B342" s="265"/>
      <c r="C342" s="7">
        <v>2006</v>
      </c>
      <c r="D342" s="88">
        <v>7</v>
      </c>
      <c r="E342" s="88">
        <v>11</v>
      </c>
      <c r="F342" s="88">
        <v>11</v>
      </c>
      <c r="G342" s="88">
        <v>0</v>
      </c>
      <c r="H342" s="239">
        <v>0</v>
      </c>
      <c r="I342" s="83">
        <v>18</v>
      </c>
    </row>
    <row r="343" spans="1:9" s="6" customFormat="1" ht="18" customHeight="1">
      <c r="A343" s="268"/>
      <c r="B343" s="266"/>
      <c r="C343" s="7">
        <v>2007</v>
      </c>
      <c r="D343" s="88">
        <v>2</v>
      </c>
      <c r="E343" s="88">
        <v>11</v>
      </c>
      <c r="F343" s="88">
        <v>11</v>
      </c>
      <c r="G343" s="88">
        <v>0</v>
      </c>
      <c r="H343" s="239">
        <v>2</v>
      </c>
      <c r="I343" s="83">
        <v>15</v>
      </c>
    </row>
    <row r="344" spans="1:9" s="6" customFormat="1" ht="18" customHeight="1">
      <c r="A344" s="268"/>
      <c r="B344" s="266"/>
      <c r="C344" s="7">
        <v>2008</v>
      </c>
      <c r="D344" s="88">
        <v>2</v>
      </c>
      <c r="E344" s="88">
        <v>6</v>
      </c>
      <c r="F344" s="88">
        <v>6</v>
      </c>
      <c r="G344" s="88">
        <v>0</v>
      </c>
      <c r="H344" s="239">
        <v>1</v>
      </c>
      <c r="I344" s="83">
        <v>9</v>
      </c>
    </row>
    <row r="345" spans="1:9" s="6" customFormat="1" ht="18" customHeight="1">
      <c r="A345" s="268"/>
      <c r="B345" s="266"/>
      <c r="C345" s="7">
        <v>2009</v>
      </c>
      <c r="D345" s="88">
        <v>4</v>
      </c>
      <c r="E345" s="88">
        <v>21</v>
      </c>
      <c r="F345" s="88">
        <v>19</v>
      </c>
      <c r="G345" s="88">
        <v>1</v>
      </c>
      <c r="H345" s="239">
        <v>4</v>
      </c>
      <c r="I345" s="83">
        <v>29</v>
      </c>
    </row>
    <row r="346" spans="1:9" s="6" customFormat="1" ht="18" customHeight="1">
      <c r="A346" s="268"/>
      <c r="B346" s="266"/>
      <c r="C346" s="7">
        <v>2010</v>
      </c>
      <c r="D346" s="88">
        <v>2</v>
      </c>
      <c r="E346" s="88">
        <v>18</v>
      </c>
      <c r="F346" s="88">
        <v>18</v>
      </c>
      <c r="G346" s="88">
        <v>0</v>
      </c>
      <c r="H346" s="239">
        <v>0</v>
      </c>
      <c r="I346" s="83">
        <v>20</v>
      </c>
    </row>
    <row r="347" spans="1:9" s="6" customFormat="1" ht="18" customHeight="1">
      <c r="A347" s="268"/>
      <c r="B347" s="266"/>
      <c r="C347" s="7">
        <v>2011</v>
      </c>
      <c r="D347" s="88">
        <v>7</v>
      </c>
      <c r="E347" s="88">
        <v>18</v>
      </c>
      <c r="F347" s="88">
        <v>18</v>
      </c>
      <c r="G347" s="88">
        <v>0</v>
      </c>
      <c r="H347" s="239">
        <v>1</v>
      </c>
      <c r="I347" s="83">
        <v>26</v>
      </c>
    </row>
    <row r="348" spans="1:9" s="6" customFormat="1" ht="18" customHeight="1">
      <c r="A348" s="268"/>
      <c r="B348" s="266"/>
      <c r="C348" s="15">
        <v>2012</v>
      </c>
      <c r="D348" s="88">
        <v>45</v>
      </c>
      <c r="E348" s="88">
        <v>39</v>
      </c>
      <c r="F348" s="88">
        <v>38</v>
      </c>
      <c r="G348" s="88">
        <v>2</v>
      </c>
      <c r="H348" s="239">
        <v>64</v>
      </c>
      <c r="I348" s="83">
        <v>148</v>
      </c>
    </row>
    <row r="349" spans="1:9" s="6" customFormat="1" ht="18" customHeight="1">
      <c r="A349" s="268"/>
      <c r="B349" s="266"/>
      <c r="C349" s="15">
        <v>2013</v>
      </c>
      <c r="D349" s="88">
        <v>32</v>
      </c>
      <c r="E349" s="88">
        <v>41</v>
      </c>
      <c r="F349" s="88">
        <v>40</v>
      </c>
      <c r="G349" s="88">
        <v>3</v>
      </c>
      <c r="H349" s="239">
        <v>50</v>
      </c>
      <c r="I349" s="83">
        <v>123</v>
      </c>
    </row>
    <row r="350" spans="1:9" s="6" customFormat="1" ht="18" customHeight="1">
      <c r="A350" s="268"/>
      <c r="B350" s="266"/>
      <c r="C350" s="15">
        <v>2014</v>
      </c>
      <c r="D350" s="88">
        <v>30</v>
      </c>
      <c r="E350" s="88">
        <v>57</v>
      </c>
      <c r="F350" s="88">
        <v>51</v>
      </c>
      <c r="G350" s="88">
        <v>18</v>
      </c>
      <c r="H350" s="239">
        <v>18</v>
      </c>
      <c r="I350" s="83">
        <v>105</v>
      </c>
    </row>
    <row r="351" spans="1:9" s="6" customFormat="1" ht="18" customHeight="1">
      <c r="A351" s="268"/>
      <c r="B351" s="266"/>
      <c r="C351" s="15">
        <v>2015</v>
      </c>
      <c r="D351" s="88">
        <v>247</v>
      </c>
      <c r="E351" s="88">
        <v>221</v>
      </c>
      <c r="F351" s="88">
        <v>199</v>
      </c>
      <c r="G351" s="88">
        <v>25</v>
      </c>
      <c r="H351" s="239">
        <v>150</v>
      </c>
      <c r="I351" s="83">
        <v>618</v>
      </c>
    </row>
    <row r="352" spans="1:9" s="6" customFormat="1" ht="18" customHeight="1">
      <c r="A352" s="268"/>
      <c r="B352" s="266"/>
      <c r="C352" s="148">
        <v>2016</v>
      </c>
      <c r="D352" s="178">
        <v>3325</v>
      </c>
      <c r="E352" s="178">
        <v>4981</v>
      </c>
      <c r="F352" s="178">
        <v>4870</v>
      </c>
      <c r="G352" s="178">
        <v>170</v>
      </c>
      <c r="H352" s="112">
        <v>2176</v>
      </c>
      <c r="I352" s="173">
        <v>10482</v>
      </c>
    </row>
    <row r="353" spans="1:10" s="6" customFormat="1" ht="18" customHeight="1">
      <c r="A353" s="268"/>
      <c r="B353" s="266"/>
      <c r="C353" s="15">
        <v>2017</v>
      </c>
      <c r="D353" s="178">
        <v>3904</v>
      </c>
      <c r="E353" s="178">
        <v>6223</v>
      </c>
      <c r="F353" s="178">
        <v>6070</v>
      </c>
      <c r="G353" s="178">
        <v>218</v>
      </c>
      <c r="H353" s="112">
        <v>2564</v>
      </c>
      <c r="I353" s="173">
        <v>12691</v>
      </c>
    </row>
    <row r="354" spans="1:10" s="6" customFormat="1" ht="18" customHeight="1">
      <c r="A354" s="195"/>
      <c r="B354" s="203"/>
      <c r="C354" s="15">
        <v>2018</v>
      </c>
      <c r="D354" s="178">
        <v>4867</v>
      </c>
      <c r="E354" s="178">
        <v>7296</v>
      </c>
      <c r="F354" s="178">
        <v>7101</v>
      </c>
      <c r="G354" s="178">
        <v>300</v>
      </c>
      <c r="H354" s="112">
        <v>3086</v>
      </c>
      <c r="I354" s="173">
        <v>15249</v>
      </c>
    </row>
    <row r="355" spans="1:10" s="6" customFormat="1" ht="18" customHeight="1">
      <c r="A355" s="209"/>
      <c r="B355" s="203"/>
      <c r="C355" s="15">
        <v>2019</v>
      </c>
      <c r="D355" s="178">
        <v>5917</v>
      </c>
      <c r="E355" s="178">
        <v>9068</v>
      </c>
      <c r="F355" s="178">
        <v>8835</v>
      </c>
      <c r="G355" s="178">
        <v>347</v>
      </c>
      <c r="H355" s="112">
        <v>3642</v>
      </c>
      <c r="I355" s="173">
        <v>18627</v>
      </c>
    </row>
    <row r="356" spans="1:10" s="6" customFormat="1" ht="18" customHeight="1">
      <c r="A356" s="229"/>
      <c r="B356" s="203"/>
      <c r="C356" s="15">
        <v>2020</v>
      </c>
      <c r="D356" s="178">
        <v>14195</v>
      </c>
      <c r="E356" s="178">
        <v>25840</v>
      </c>
      <c r="F356" s="178">
        <v>24198</v>
      </c>
      <c r="G356" s="178">
        <v>2216</v>
      </c>
      <c r="H356" s="112">
        <v>10154</v>
      </c>
      <c r="I356" s="173">
        <v>50189</v>
      </c>
    </row>
    <row r="357" spans="1:10" s="6" customFormat="1" ht="18" customHeight="1">
      <c r="A357" s="271" t="s">
        <v>33</v>
      </c>
      <c r="B357" s="271"/>
      <c r="C357" s="92">
        <v>2006</v>
      </c>
      <c r="D357" s="106">
        <v>1801741</v>
      </c>
      <c r="E357" s="106">
        <v>1333689</v>
      </c>
      <c r="F357" s="106">
        <v>1236638</v>
      </c>
      <c r="G357" s="106">
        <v>30370</v>
      </c>
      <c r="H357" s="243">
        <v>378439</v>
      </c>
      <c r="I357" s="106">
        <v>3513869</v>
      </c>
    </row>
    <row r="358" spans="1:10" s="6" customFormat="1" ht="18" customHeight="1">
      <c r="A358" s="272"/>
      <c r="B358" s="272"/>
      <c r="C358" s="92">
        <v>2007</v>
      </c>
      <c r="D358" s="106">
        <v>1790216</v>
      </c>
      <c r="E358" s="106">
        <v>1441743</v>
      </c>
      <c r="F358" s="106">
        <v>1350002</v>
      </c>
      <c r="G358" s="106">
        <v>37521</v>
      </c>
      <c r="H358" s="243">
        <v>361904</v>
      </c>
      <c r="I358" s="106">
        <v>3593863</v>
      </c>
    </row>
    <row r="359" spans="1:10" s="6" customFormat="1" ht="18" customHeight="1">
      <c r="A359" s="272"/>
      <c r="B359" s="272"/>
      <c r="C359" s="92">
        <v>2008</v>
      </c>
      <c r="D359" s="106">
        <v>1747349</v>
      </c>
      <c r="E359" s="106">
        <v>1490442</v>
      </c>
      <c r="F359" s="106">
        <v>1398974</v>
      </c>
      <c r="G359" s="106">
        <v>49026</v>
      </c>
      <c r="H359" s="243">
        <v>345982</v>
      </c>
      <c r="I359" s="106">
        <v>3583773</v>
      </c>
    </row>
    <row r="360" spans="1:10" s="6" customFormat="1" ht="18" customHeight="1">
      <c r="A360" s="272"/>
      <c r="B360" s="272"/>
      <c r="C360" s="92">
        <v>2009</v>
      </c>
      <c r="D360" s="106">
        <v>1707943</v>
      </c>
      <c r="E360" s="106">
        <v>1443033</v>
      </c>
      <c r="F360" s="106">
        <v>1359119</v>
      </c>
      <c r="G360" s="106">
        <v>56265</v>
      </c>
      <c r="H360" s="243">
        <v>337050</v>
      </c>
      <c r="I360" s="106">
        <v>3488026</v>
      </c>
    </row>
    <row r="361" spans="1:10" s="6" customFormat="1" ht="18" customHeight="1">
      <c r="A361" s="272"/>
      <c r="B361" s="272"/>
      <c r="C361" s="92">
        <v>2010</v>
      </c>
      <c r="D361" s="106">
        <v>1688885</v>
      </c>
      <c r="E361" s="106">
        <v>1414393</v>
      </c>
      <c r="F361" s="106">
        <v>1346386</v>
      </c>
      <c r="G361" s="106">
        <v>60419</v>
      </c>
      <c r="H361" s="243">
        <v>321362</v>
      </c>
      <c r="I361" s="106">
        <v>3424640</v>
      </c>
    </row>
    <row r="362" spans="1:10" s="6" customFormat="1" ht="18" customHeight="1">
      <c r="A362" s="272"/>
      <c r="B362" s="272"/>
      <c r="C362" s="92">
        <v>2011</v>
      </c>
      <c r="D362" s="106">
        <v>1623771</v>
      </c>
      <c r="E362" s="106">
        <v>1413623</v>
      </c>
      <c r="F362" s="106">
        <v>1344798</v>
      </c>
      <c r="G362" s="106">
        <v>70814</v>
      </c>
      <c r="H362" s="243">
        <v>318675</v>
      </c>
      <c r="I362" s="106">
        <v>3356069</v>
      </c>
    </row>
    <row r="363" spans="1:10" s="6" customFormat="1" ht="18" customHeight="1">
      <c r="A363" s="272"/>
      <c r="B363" s="272"/>
      <c r="C363" s="92">
        <v>2012</v>
      </c>
      <c r="D363" s="106">
        <v>1615303</v>
      </c>
      <c r="E363" s="106">
        <v>1359871</v>
      </c>
      <c r="F363" s="106">
        <v>1308730</v>
      </c>
      <c r="G363" s="106">
        <v>73285</v>
      </c>
      <c r="H363" s="243">
        <v>301621</v>
      </c>
      <c r="I363" s="106">
        <v>3276795</v>
      </c>
      <c r="J363" s="141"/>
    </row>
    <row r="364" spans="1:10" s="6" customFormat="1" ht="18" customHeight="1">
      <c r="A364" s="272"/>
      <c r="B364" s="272"/>
      <c r="C364" s="171">
        <v>2013</v>
      </c>
      <c r="D364" s="106">
        <v>1559093</v>
      </c>
      <c r="E364" s="106">
        <v>1356857</v>
      </c>
      <c r="F364" s="106">
        <v>1304659</v>
      </c>
      <c r="G364" s="106">
        <v>75568</v>
      </c>
      <c r="H364" s="243">
        <v>282310</v>
      </c>
      <c r="I364" s="106">
        <v>3198260</v>
      </c>
      <c r="J364" s="141"/>
    </row>
    <row r="365" spans="1:10" s="6" customFormat="1" ht="18" customHeight="1">
      <c r="A365" s="272"/>
      <c r="B365" s="272"/>
      <c r="C365" s="171">
        <v>2014</v>
      </c>
      <c r="D365" s="106">
        <v>1585593</v>
      </c>
      <c r="E365" s="106">
        <v>1349453</v>
      </c>
      <c r="F365" s="106">
        <v>1295476</v>
      </c>
      <c r="G365" s="106">
        <v>79043</v>
      </c>
      <c r="H365" s="243">
        <v>272282</v>
      </c>
      <c r="I365" s="106">
        <v>3207328</v>
      </c>
      <c r="J365" s="141"/>
    </row>
    <row r="366" spans="1:10" s="6" customFormat="1" ht="18" customHeight="1">
      <c r="A366" s="272"/>
      <c r="B366" s="272"/>
      <c r="C366" s="190">
        <v>2015</v>
      </c>
      <c r="D366" s="106">
        <v>1642520</v>
      </c>
      <c r="E366" s="106">
        <v>1346306</v>
      </c>
      <c r="F366" s="106">
        <v>1291225</v>
      </c>
      <c r="G366" s="106">
        <v>81268</v>
      </c>
      <c r="H366" s="243">
        <v>266493</v>
      </c>
      <c r="I366" s="106">
        <v>3255319</v>
      </c>
      <c r="J366" s="141"/>
    </row>
    <row r="367" spans="1:10" s="6" customFormat="1" ht="18" customHeight="1">
      <c r="A367" s="272"/>
      <c r="B367" s="272"/>
      <c r="C367" s="191">
        <v>2016</v>
      </c>
      <c r="D367" s="106">
        <v>1659866</v>
      </c>
      <c r="E367" s="106">
        <v>1386124</v>
      </c>
      <c r="F367" s="106">
        <v>1330184</v>
      </c>
      <c r="G367" s="106">
        <v>83227</v>
      </c>
      <c r="H367" s="243">
        <v>263244</v>
      </c>
      <c r="I367" s="106">
        <v>3309234</v>
      </c>
      <c r="J367" s="141"/>
    </row>
    <row r="368" spans="1:10" s="6" customFormat="1" ht="18" customHeight="1">
      <c r="A368" s="272"/>
      <c r="B368" s="272"/>
      <c r="C368" s="92">
        <v>2017</v>
      </c>
      <c r="D368" s="106">
        <v>1688341</v>
      </c>
      <c r="E368" s="106">
        <v>1447402</v>
      </c>
      <c r="F368" s="106">
        <v>1388125</v>
      </c>
      <c r="G368" s="106">
        <v>89622</v>
      </c>
      <c r="H368" s="243">
        <v>267367</v>
      </c>
      <c r="I368" s="106">
        <v>3403110</v>
      </c>
      <c r="J368" s="141"/>
    </row>
    <row r="369" spans="1:10" s="6" customFormat="1" ht="18" customHeight="1">
      <c r="A369" s="192"/>
      <c r="B369" s="192"/>
      <c r="C369" s="198">
        <v>2018</v>
      </c>
      <c r="D369" s="106">
        <v>1761039</v>
      </c>
      <c r="E369" s="106">
        <v>1490258</v>
      </c>
      <c r="F369" s="106">
        <v>1428119</v>
      </c>
      <c r="G369" s="106">
        <v>94678</v>
      </c>
      <c r="H369" s="243">
        <v>282621</v>
      </c>
      <c r="I369" s="106">
        <v>3533918</v>
      </c>
      <c r="J369" s="141"/>
    </row>
    <row r="370" spans="1:10" s="6" customFormat="1" ht="18" customHeight="1">
      <c r="A370" s="225"/>
      <c r="B370" s="225"/>
      <c r="C370" s="231">
        <v>2019</v>
      </c>
      <c r="D370" s="106">
        <v>1847813</v>
      </c>
      <c r="E370" s="106">
        <v>1546333</v>
      </c>
      <c r="F370" s="106">
        <v>1481247</v>
      </c>
      <c r="G370" s="106">
        <v>99453</v>
      </c>
      <c r="H370" s="243">
        <v>290919</v>
      </c>
      <c r="I370" s="106">
        <v>3685065</v>
      </c>
      <c r="J370" s="141"/>
    </row>
    <row r="371" spans="1:10" s="6" customFormat="1" ht="18" customHeight="1">
      <c r="A371" s="211"/>
      <c r="B371" s="211"/>
      <c r="C371" s="213">
        <v>2020</v>
      </c>
      <c r="D371" s="106">
        <v>1721263</v>
      </c>
      <c r="E371" s="106">
        <v>1738188</v>
      </c>
      <c r="F371" s="106">
        <v>1666489</v>
      </c>
      <c r="G371" s="106">
        <v>113354</v>
      </c>
      <c r="H371" s="243">
        <v>332997</v>
      </c>
      <c r="I371" s="106">
        <v>3792448</v>
      </c>
      <c r="J371" s="141"/>
    </row>
    <row r="372" spans="1:10">
      <c r="A372" s="81" t="s">
        <v>187</v>
      </c>
      <c r="B372" s="6"/>
    </row>
    <row r="373" spans="1:10">
      <c r="A373" s="5"/>
      <c r="B373" s="5"/>
    </row>
    <row r="374" spans="1:10">
      <c r="A374" s="5"/>
      <c r="B374" s="5"/>
    </row>
    <row r="375" spans="1:10">
      <c r="A375" s="5"/>
      <c r="B375" s="5"/>
    </row>
    <row r="376" spans="1:10">
      <c r="A376" s="5"/>
      <c r="B376" s="5"/>
    </row>
    <row r="377" spans="1:10">
      <c r="A377" s="5"/>
      <c r="B377" s="5"/>
    </row>
    <row r="378" spans="1:10">
      <c r="A378" s="5"/>
      <c r="B378" s="5"/>
    </row>
    <row r="379" spans="1:10">
      <c r="A379" s="5"/>
      <c r="B379" s="5"/>
    </row>
    <row r="380" spans="1:10">
      <c r="A380" s="5"/>
      <c r="B380" s="5"/>
    </row>
    <row r="381" spans="1:10">
      <c r="A381" s="5"/>
      <c r="B381" s="5"/>
    </row>
    <row r="382" spans="1:10">
      <c r="A382" s="5"/>
      <c r="B382" s="5"/>
    </row>
    <row r="383" spans="1:10">
      <c r="A383" s="5"/>
      <c r="B383" s="5"/>
    </row>
    <row r="384" spans="1:10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</sheetData>
  <mergeCells count="54">
    <mergeCell ref="A357:B368"/>
    <mergeCell ref="A279:I279"/>
    <mergeCell ref="D5:I5"/>
    <mergeCell ref="C5:C7"/>
    <mergeCell ref="A5:B7"/>
    <mergeCell ref="A8:I8"/>
    <mergeCell ref="A9:A21"/>
    <mergeCell ref="B9:B21"/>
    <mergeCell ref="A24:A36"/>
    <mergeCell ref="A159:A171"/>
    <mergeCell ref="B159:B171"/>
    <mergeCell ref="A174:A186"/>
    <mergeCell ref="B174:B186"/>
    <mergeCell ref="A114:A126"/>
    <mergeCell ref="B114:B126"/>
    <mergeCell ref="A129:A141"/>
    <mergeCell ref="B129:B141"/>
    <mergeCell ref="A204:A216"/>
    <mergeCell ref="B204:B216"/>
    <mergeCell ref="A69:A81"/>
    <mergeCell ref="B69:B81"/>
    <mergeCell ref="A84:A96"/>
    <mergeCell ref="B84:B96"/>
    <mergeCell ref="A99:A111"/>
    <mergeCell ref="B99:B111"/>
    <mergeCell ref="A144:A156"/>
    <mergeCell ref="B144:B156"/>
    <mergeCell ref="B189:B201"/>
    <mergeCell ref="B24:B36"/>
    <mergeCell ref="A39:A51"/>
    <mergeCell ref="B39:B51"/>
    <mergeCell ref="A54:A66"/>
    <mergeCell ref="B54:B66"/>
    <mergeCell ref="A219:A231"/>
    <mergeCell ref="B219:B231"/>
    <mergeCell ref="A234:A246"/>
    <mergeCell ref="B234:B246"/>
    <mergeCell ref="A189:A201"/>
    <mergeCell ref="A249:A261"/>
    <mergeCell ref="B249:B261"/>
    <mergeCell ref="A342:A353"/>
    <mergeCell ref="B342:B353"/>
    <mergeCell ref="A264:A278"/>
    <mergeCell ref="B264:B278"/>
    <mergeCell ref="A280:A292"/>
    <mergeCell ref="B280:B292"/>
    <mergeCell ref="A295:A307"/>
    <mergeCell ref="B295:B307"/>
    <mergeCell ref="A341:I341"/>
    <mergeCell ref="A325:I325"/>
    <mergeCell ref="A310:A324"/>
    <mergeCell ref="B310:B324"/>
    <mergeCell ref="A326:A340"/>
    <mergeCell ref="B326:B340"/>
  </mergeCells>
  <phoneticPr fontId="3" type="noConversion"/>
  <printOptions horizontalCentered="1"/>
  <pageMargins left="0.39370078740157483" right="0.39370078740157483" top="0.78740157480314965" bottom="0.59055118110236227" header="0.78740157480314965" footer="0"/>
  <pageSetup paperSize="9" scale="94" fitToHeight="0" orientation="portrait" horizontalDpi="1200" verticalDpi="1200" r:id="rId1"/>
  <headerFooter alignWithMargins="0">
    <oddHeader>&amp;RPágina &amp;P de &amp;N</oddHeader>
  </headerFooter>
  <rowBreaks count="3" manualBreakCount="3">
    <brk id="113" max="8" man="1"/>
    <brk id="218" max="8" man="1"/>
    <brk id="324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420"/>
  <sheetViews>
    <sheetView showGridLines="0" workbookViewId="0">
      <pane xSplit="2" ySplit="7" topLeftCell="C388" activePane="bottomRight" state="frozen"/>
      <selection activeCell="B22" sqref="B22"/>
      <selection pane="topRight" activeCell="B22" sqref="B22"/>
      <selection pane="bottomLeft" activeCell="B22" sqref="B22"/>
      <selection pane="bottomRight" activeCell="A398" sqref="A398"/>
    </sheetView>
  </sheetViews>
  <sheetFormatPr defaultRowHeight="12.75"/>
  <cols>
    <col min="1" max="1" width="10.85546875" style="66" customWidth="1"/>
    <col min="2" max="2" width="14.7109375" style="66" customWidth="1"/>
    <col min="3" max="3" width="12.5703125" style="66" customWidth="1"/>
    <col min="4" max="4" width="14.140625" style="66" customWidth="1"/>
    <col min="5" max="7" width="12.5703125" style="66" customWidth="1"/>
    <col min="8" max="8" width="14.28515625" style="66" customWidth="1"/>
    <col min="9" max="9" width="9.140625" style="66"/>
    <col min="10" max="10" width="9.140625" style="75"/>
    <col min="11" max="16384" width="9.140625" style="66"/>
  </cols>
  <sheetData>
    <row r="1" spans="1:10" s="72" customFormat="1">
      <c r="A1" s="71" t="s">
        <v>4</v>
      </c>
      <c r="B1" s="71"/>
      <c r="J1" s="76"/>
    </row>
    <row r="2" spans="1:10" s="72" customFormat="1">
      <c r="J2" s="76"/>
    </row>
    <row r="3" spans="1:10" s="72" customFormat="1">
      <c r="A3" s="73" t="s">
        <v>127</v>
      </c>
      <c r="C3" s="73"/>
      <c r="J3" s="76"/>
    </row>
    <row r="4" spans="1:10">
      <c r="H4" s="74"/>
    </row>
    <row r="5" spans="1:10" s="67" customFormat="1" ht="15.75" customHeight="1">
      <c r="A5" s="282" t="s">
        <v>97</v>
      </c>
      <c r="B5" s="285" t="s">
        <v>0</v>
      </c>
      <c r="C5" s="279" t="s">
        <v>112</v>
      </c>
      <c r="D5" s="280"/>
      <c r="E5" s="280"/>
      <c r="F5" s="280"/>
      <c r="G5" s="280"/>
      <c r="H5" s="281"/>
    </row>
    <row r="6" spans="1:10" s="67" customFormat="1" ht="39.75" customHeight="1">
      <c r="A6" s="283"/>
      <c r="B6" s="285"/>
      <c r="C6" s="103" t="s">
        <v>105</v>
      </c>
      <c r="D6" s="103" t="s">
        <v>106</v>
      </c>
      <c r="E6" s="103" t="s">
        <v>107</v>
      </c>
      <c r="F6" s="103" t="s">
        <v>108</v>
      </c>
      <c r="G6" s="103" t="s">
        <v>109</v>
      </c>
      <c r="H6" s="104" t="s">
        <v>1</v>
      </c>
    </row>
    <row r="7" spans="1:10" s="67" customFormat="1">
      <c r="A7" s="284"/>
      <c r="B7" s="285"/>
      <c r="C7" s="105" t="s">
        <v>87</v>
      </c>
      <c r="D7" s="105" t="s">
        <v>88</v>
      </c>
      <c r="E7" s="105" t="s">
        <v>110</v>
      </c>
      <c r="F7" s="105" t="s">
        <v>89</v>
      </c>
      <c r="G7" s="105" t="s">
        <v>90</v>
      </c>
      <c r="H7" s="105" t="s">
        <v>111</v>
      </c>
    </row>
    <row r="8" spans="1:10" s="69" customFormat="1" ht="18" customHeight="1">
      <c r="A8" s="273" t="s">
        <v>37</v>
      </c>
      <c r="B8" s="15">
        <v>2006</v>
      </c>
      <c r="C8" s="89">
        <v>29740</v>
      </c>
      <c r="D8" s="89">
        <v>125788</v>
      </c>
      <c r="E8" s="89">
        <v>118403</v>
      </c>
      <c r="F8" s="89">
        <v>3201</v>
      </c>
      <c r="G8" s="89">
        <v>17133</v>
      </c>
      <c r="H8" s="90">
        <v>172661</v>
      </c>
    </row>
    <row r="9" spans="1:10" s="69" customFormat="1" ht="18" customHeight="1">
      <c r="A9" s="274"/>
      <c r="B9" s="7">
        <v>2007</v>
      </c>
      <c r="C9" s="89">
        <v>30537</v>
      </c>
      <c r="D9" s="89">
        <v>126579</v>
      </c>
      <c r="E9" s="89">
        <v>120591</v>
      </c>
      <c r="F9" s="89">
        <v>3426</v>
      </c>
      <c r="G9" s="89">
        <v>16478</v>
      </c>
      <c r="H9" s="90">
        <v>173594</v>
      </c>
    </row>
    <row r="10" spans="1:10" s="69" customFormat="1" ht="18" customHeight="1">
      <c r="A10" s="274"/>
      <c r="B10" s="7">
        <v>2008</v>
      </c>
      <c r="C10" s="89">
        <v>30004</v>
      </c>
      <c r="D10" s="89">
        <v>126476</v>
      </c>
      <c r="E10" s="89">
        <v>120993</v>
      </c>
      <c r="F10" s="89">
        <v>3720</v>
      </c>
      <c r="G10" s="89">
        <v>15734</v>
      </c>
      <c r="H10" s="90">
        <v>172214</v>
      </c>
    </row>
    <row r="11" spans="1:10" s="69" customFormat="1" ht="18" customHeight="1">
      <c r="A11" s="274"/>
      <c r="B11" s="7">
        <v>2009</v>
      </c>
      <c r="C11" s="89">
        <v>27738</v>
      </c>
      <c r="D11" s="89">
        <v>125667</v>
      </c>
      <c r="E11" s="89">
        <v>120545</v>
      </c>
      <c r="F11" s="89">
        <v>4403</v>
      </c>
      <c r="G11" s="89">
        <v>17205</v>
      </c>
      <c r="H11" s="90">
        <v>170610</v>
      </c>
    </row>
    <row r="12" spans="1:10" s="69" customFormat="1" ht="18" customHeight="1">
      <c r="A12" s="274"/>
      <c r="B12" s="7">
        <v>2010</v>
      </c>
      <c r="C12" s="89">
        <v>27355</v>
      </c>
      <c r="D12" s="89">
        <v>124115</v>
      </c>
      <c r="E12" s="89">
        <v>120360</v>
      </c>
      <c r="F12" s="89">
        <v>4513</v>
      </c>
      <c r="G12" s="89">
        <v>16250</v>
      </c>
      <c r="H12" s="90">
        <v>167720</v>
      </c>
    </row>
    <row r="13" spans="1:10" s="69" customFormat="1" ht="18" customHeight="1">
      <c r="A13" s="274"/>
      <c r="B13" s="7">
        <v>2011</v>
      </c>
      <c r="C13" s="89">
        <v>26477</v>
      </c>
      <c r="D13" s="89">
        <v>123973</v>
      </c>
      <c r="E13" s="89">
        <v>120115</v>
      </c>
      <c r="F13" s="89">
        <v>5816</v>
      </c>
      <c r="G13" s="89">
        <v>14756</v>
      </c>
      <c r="H13" s="90">
        <v>165206</v>
      </c>
    </row>
    <row r="14" spans="1:10" s="69" customFormat="1" ht="18" customHeight="1">
      <c r="A14" s="274"/>
      <c r="B14" s="15">
        <v>2012</v>
      </c>
      <c r="C14" s="89">
        <v>26364</v>
      </c>
      <c r="D14" s="89">
        <v>127386</v>
      </c>
      <c r="E14" s="89">
        <v>124302</v>
      </c>
      <c r="F14" s="89">
        <v>7170</v>
      </c>
      <c r="G14" s="89">
        <v>14811</v>
      </c>
      <c r="H14" s="90">
        <v>168561</v>
      </c>
    </row>
    <row r="15" spans="1:10" s="69" customFormat="1" ht="18" customHeight="1">
      <c r="A15" s="274"/>
      <c r="B15" s="15">
        <v>2013</v>
      </c>
      <c r="C15" s="89">
        <v>32188</v>
      </c>
      <c r="D15" s="89">
        <v>147624</v>
      </c>
      <c r="E15" s="89">
        <v>143992</v>
      </c>
      <c r="F15" s="89">
        <v>8489</v>
      </c>
      <c r="G15" s="89">
        <v>18338</v>
      </c>
      <c r="H15" s="90">
        <v>198150</v>
      </c>
    </row>
    <row r="16" spans="1:10" s="69" customFormat="1" ht="18" customHeight="1">
      <c r="A16" s="274"/>
      <c r="B16" s="15">
        <v>2014</v>
      </c>
      <c r="C16" s="89">
        <v>34824</v>
      </c>
      <c r="D16" s="89">
        <v>167780</v>
      </c>
      <c r="E16" s="89">
        <v>163594</v>
      </c>
      <c r="F16" s="89">
        <v>9824</v>
      </c>
      <c r="G16" s="89">
        <v>20433</v>
      </c>
      <c r="H16" s="90">
        <v>223037</v>
      </c>
    </row>
    <row r="17" spans="1:8" s="69" customFormat="1" ht="18" customHeight="1">
      <c r="A17" s="274"/>
      <c r="B17" s="15">
        <v>2015</v>
      </c>
      <c r="C17" s="89">
        <v>35021</v>
      </c>
      <c r="D17" s="89">
        <v>180826</v>
      </c>
      <c r="E17" s="89">
        <v>176755</v>
      </c>
      <c r="F17" s="89">
        <v>9935</v>
      </c>
      <c r="G17" s="89">
        <v>21255</v>
      </c>
      <c r="H17" s="90">
        <v>237102</v>
      </c>
    </row>
    <row r="18" spans="1:8" s="69" customFormat="1" ht="18" customHeight="1">
      <c r="A18" s="274"/>
      <c r="B18" s="15">
        <v>2016</v>
      </c>
      <c r="C18" s="89">
        <v>35847</v>
      </c>
      <c r="D18" s="89">
        <v>189484</v>
      </c>
      <c r="E18" s="89">
        <v>185422</v>
      </c>
      <c r="F18" s="89">
        <v>9897</v>
      </c>
      <c r="G18" s="89">
        <v>22608</v>
      </c>
      <c r="H18" s="90">
        <v>247939</v>
      </c>
    </row>
    <row r="19" spans="1:8" s="69" customFormat="1" ht="18" customHeight="1">
      <c r="A19" s="274"/>
      <c r="B19" s="15">
        <v>2017</v>
      </c>
      <c r="C19" s="89">
        <v>37709</v>
      </c>
      <c r="D19" s="89">
        <v>197211</v>
      </c>
      <c r="E19" s="89">
        <v>192661</v>
      </c>
      <c r="F19" s="89">
        <v>10862</v>
      </c>
      <c r="G19" s="89">
        <v>23008</v>
      </c>
      <c r="H19" s="90">
        <v>257928</v>
      </c>
    </row>
    <row r="20" spans="1:8" s="69" customFormat="1" ht="18" customHeight="1">
      <c r="A20" s="274"/>
      <c r="B20" s="15">
        <v>2018</v>
      </c>
      <c r="C20" s="89">
        <v>39470</v>
      </c>
      <c r="D20" s="89">
        <v>201566</v>
      </c>
      <c r="E20" s="89">
        <v>196919</v>
      </c>
      <c r="F20" s="89">
        <v>11341</v>
      </c>
      <c r="G20" s="89">
        <v>22993</v>
      </c>
      <c r="H20" s="90">
        <v>264029</v>
      </c>
    </row>
    <row r="21" spans="1:8" s="69" customFormat="1" ht="18" customHeight="1">
      <c r="A21" s="212"/>
      <c r="B21" s="15">
        <v>2019</v>
      </c>
      <c r="C21" s="89">
        <v>40617</v>
      </c>
      <c r="D21" s="89">
        <v>206758</v>
      </c>
      <c r="E21" s="89">
        <v>201901</v>
      </c>
      <c r="F21" s="89">
        <v>11902</v>
      </c>
      <c r="G21" s="89">
        <v>22279</v>
      </c>
      <c r="H21" s="90">
        <v>269654</v>
      </c>
    </row>
    <row r="22" spans="1:8" s="69" customFormat="1" ht="18" customHeight="1">
      <c r="A22" s="236"/>
      <c r="B22" s="15">
        <v>2020</v>
      </c>
      <c r="C22" s="89">
        <v>35708</v>
      </c>
      <c r="D22" s="89">
        <v>213982</v>
      </c>
      <c r="E22" s="89">
        <v>208656</v>
      </c>
      <c r="F22" s="89">
        <v>13541</v>
      </c>
      <c r="G22" s="89">
        <v>23953</v>
      </c>
      <c r="H22" s="90">
        <v>273643</v>
      </c>
    </row>
    <row r="23" spans="1:8" s="69" customFormat="1" ht="18" customHeight="1">
      <c r="A23" s="273" t="s">
        <v>38</v>
      </c>
      <c r="B23" s="15">
        <v>2006</v>
      </c>
      <c r="C23" s="89">
        <v>5014</v>
      </c>
      <c r="D23" s="89">
        <v>3296</v>
      </c>
      <c r="E23" s="89">
        <v>2988</v>
      </c>
      <c r="F23" s="89">
        <v>127</v>
      </c>
      <c r="G23" s="89">
        <v>987</v>
      </c>
      <c r="H23" s="90">
        <v>9297</v>
      </c>
    </row>
    <row r="24" spans="1:8" s="69" customFormat="1" ht="18" customHeight="1">
      <c r="A24" s="274"/>
      <c r="B24" s="7">
        <v>2007</v>
      </c>
      <c r="C24" s="89">
        <v>5186</v>
      </c>
      <c r="D24" s="89">
        <v>3437</v>
      </c>
      <c r="E24" s="89">
        <v>3104</v>
      </c>
      <c r="F24" s="89">
        <v>163</v>
      </c>
      <c r="G24" s="89">
        <v>783</v>
      </c>
      <c r="H24" s="90">
        <v>9406</v>
      </c>
    </row>
    <row r="25" spans="1:8" s="69" customFormat="1" ht="18" customHeight="1">
      <c r="A25" s="274"/>
      <c r="B25" s="7">
        <v>2008</v>
      </c>
      <c r="C25" s="89">
        <v>4880</v>
      </c>
      <c r="D25" s="89">
        <v>3554</v>
      </c>
      <c r="E25" s="89">
        <v>3282</v>
      </c>
      <c r="F25" s="89">
        <v>193</v>
      </c>
      <c r="G25" s="89">
        <v>699</v>
      </c>
      <c r="H25" s="90">
        <v>9133</v>
      </c>
    </row>
    <row r="26" spans="1:8" s="69" customFormat="1" ht="18" customHeight="1">
      <c r="A26" s="274"/>
      <c r="B26" s="7">
        <v>2009</v>
      </c>
      <c r="C26" s="89">
        <v>4353</v>
      </c>
      <c r="D26" s="89">
        <v>3561</v>
      </c>
      <c r="E26" s="89">
        <v>3275</v>
      </c>
      <c r="F26" s="89">
        <v>225</v>
      </c>
      <c r="G26" s="89">
        <v>675</v>
      </c>
      <c r="H26" s="90">
        <v>8589</v>
      </c>
    </row>
    <row r="27" spans="1:8" s="69" customFormat="1" ht="18" customHeight="1">
      <c r="A27" s="274"/>
      <c r="B27" s="7">
        <v>2010</v>
      </c>
      <c r="C27" s="89">
        <v>3998</v>
      </c>
      <c r="D27" s="89">
        <v>3698</v>
      </c>
      <c r="E27" s="89">
        <v>3435</v>
      </c>
      <c r="F27" s="89">
        <v>309</v>
      </c>
      <c r="G27" s="89">
        <v>689</v>
      </c>
      <c r="H27" s="90">
        <v>8385</v>
      </c>
    </row>
    <row r="28" spans="1:8" s="69" customFormat="1" ht="18" customHeight="1">
      <c r="A28" s="274"/>
      <c r="B28" s="7">
        <v>2011</v>
      </c>
      <c r="C28" s="89">
        <v>3610</v>
      </c>
      <c r="D28" s="89">
        <v>3652</v>
      </c>
      <c r="E28" s="89">
        <v>3357</v>
      </c>
      <c r="F28" s="89">
        <v>344</v>
      </c>
      <c r="G28" s="89">
        <v>707</v>
      </c>
      <c r="H28" s="90">
        <v>7969</v>
      </c>
    </row>
    <row r="29" spans="1:8" s="69" customFormat="1" ht="18" customHeight="1">
      <c r="A29" s="274"/>
      <c r="B29" s="15">
        <v>2012</v>
      </c>
      <c r="C29" s="89">
        <v>3298</v>
      </c>
      <c r="D29" s="89">
        <v>3729</v>
      </c>
      <c r="E29" s="89">
        <v>3464</v>
      </c>
      <c r="F29" s="89">
        <v>381</v>
      </c>
      <c r="G29" s="89">
        <v>642</v>
      </c>
      <c r="H29" s="90">
        <v>7669</v>
      </c>
    </row>
    <row r="30" spans="1:8" s="69" customFormat="1" ht="18" customHeight="1">
      <c r="A30" s="274"/>
      <c r="B30" s="15">
        <v>2013</v>
      </c>
      <c r="C30" s="89">
        <v>3269</v>
      </c>
      <c r="D30" s="89">
        <v>3355</v>
      </c>
      <c r="E30" s="89">
        <v>3058</v>
      </c>
      <c r="F30" s="89">
        <v>412</v>
      </c>
      <c r="G30" s="89">
        <v>562</v>
      </c>
      <c r="H30" s="90">
        <v>7186</v>
      </c>
    </row>
    <row r="31" spans="1:8" s="69" customFormat="1" ht="18" customHeight="1">
      <c r="A31" s="274"/>
      <c r="B31" s="15">
        <v>2014</v>
      </c>
      <c r="C31" s="89">
        <v>2947</v>
      </c>
      <c r="D31" s="89">
        <v>3344</v>
      </c>
      <c r="E31" s="89">
        <v>3030</v>
      </c>
      <c r="F31" s="89">
        <v>408</v>
      </c>
      <c r="G31" s="89">
        <v>577</v>
      </c>
      <c r="H31" s="90">
        <v>6868</v>
      </c>
    </row>
    <row r="32" spans="1:8" s="69" customFormat="1" ht="18" customHeight="1">
      <c r="A32" s="274"/>
      <c r="B32" s="15">
        <v>2015</v>
      </c>
      <c r="C32" s="89">
        <v>3029</v>
      </c>
      <c r="D32" s="89">
        <v>3106</v>
      </c>
      <c r="E32" s="89">
        <v>2819</v>
      </c>
      <c r="F32" s="89">
        <v>367</v>
      </c>
      <c r="G32" s="89">
        <v>499</v>
      </c>
      <c r="H32" s="90">
        <v>6634</v>
      </c>
    </row>
    <row r="33" spans="1:8" s="69" customFormat="1" ht="18" customHeight="1">
      <c r="A33" s="274"/>
      <c r="B33" s="15">
        <v>2016</v>
      </c>
      <c r="C33" s="89">
        <v>3052</v>
      </c>
      <c r="D33" s="89">
        <v>2953</v>
      </c>
      <c r="E33" s="89">
        <v>2695</v>
      </c>
      <c r="F33" s="89">
        <v>347</v>
      </c>
      <c r="G33" s="89">
        <v>433</v>
      </c>
      <c r="H33" s="90">
        <v>6438</v>
      </c>
    </row>
    <row r="34" spans="1:8" s="69" customFormat="1" ht="18" customHeight="1">
      <c r="A34" s="274"/>
      <c r="B34" s="15">
        <v>2017</v>
      </c>
      <c r="C34" s="89">
        <v>3028</v>
      </c>
      <c r="D34" s="89">
        <v>2949</v>
      </c>
      <c r="E34" s="89">
        <v>2703</v>
      </c>
      <c r="F34" s="89">
        <v>320</v>
      </c>
      <c r="G34" s="89">
        <v>359</v>
      </c>
      <c r="H34" s="90">
        <v>6336</v>
      </c>
    </row>
    <row r="35" spans="1:8" s="69" customFormat="1" ht="18" customHeight="1">
      <c r="A35" s="274"/>
      <c r="B35" s="15">
        <v>2018</v>
      </c>
      <c r="C35" s="89">
        <v>2909</v>
      </c>
      <c r="D35" s="89">
        <v>2890</v>
      </c>
      <c r="E35" s="89">
        <v>2631</v>
      </c>
      <c r="F35" s="89">
        <v>335</v>
      </c>
      <c r="G35" s="89">
        <v>376</v>
      </c>
      <c r="H35" s="90">
        <v>6175</v>
      </c>
    </row>
    <row r="36" spans="1:8" s="69" customFormat="1" ht="18" customHeight="1">
      <c r="A36" s="212"/>
      <c r="B36" s="15">
        <v>2019</v>
      </c>
      <c r="C36" s="89">
        <v>2844</v>
      </c>
      <c r="D36" s="89">
        <v>2913</v>
      </c>
      <c r="E36" s="89">
        <v>2646</v>
      </c>
      <c r="F36" s="89">
        <v>334</v>
      </c>
      <c r="G36" s="89">
        <v>360</v>
      </c>
      <c r="H36" s="90">
        <v>6117</v>
      </c>
    </row>
    <row r="37" spans="1:8" s="69" customFormat="1" ht="18" customHeight="1">
      <c r="A37" s="236"/>
      <c r="B37" s="15">
        <v>2020</v>
      </c>
      <c r="C37" s="89">
        <v>2851</v>
      </c>
      <c r="D37" s="89">
        <v>2978</v>
      </c>
      <c r="E37" s="89">
        <v>2735</v>
      </c>
      <c r="F37" s="89">
        <v>320</v>
      </c>
      <c r="G37" s="89">
        <v>338</v>
      </c>
      <c r="H37" s="90">
        <v>6167</v>
      </c>
    </row>
    <row r="38" spans="1:8" s="69" customFormat="1" ht="18" customHeight="1">
      <c r="A38" s="273" t="s">
        <v>39</v>
      </c>
      <c r="B38" s="15">
        <v>2006</v>
      </c>
      <c r="C38" s="89">
        <v>233772</v>
      </c>
      <c r="D38" s="89">
        <v>143932</v>
      </c>
      <c r="E38" s="89">
        <v>123985</v>
      </c>
      <c r="F38" s="89">
        <v>12794</v>
      </c>
      <c r="G38" s="89">
        <v>26996</v>
      </c>
      <c r="H38" s="90">
        <v>404700</v>
      </c>
    </row>
    <row r="39" spans="1:8" s="69" customFormat="1" ht="18" customHeight="1">
      <c r="A39" s="274"/>
      <c r="B39" s="7">
        <v>2007</v>
      </c>
      <c r="C39" s="89">
        <v>229033</v>
      </c>
      <c r="D39" s="89">
        <v>157742</v>
      </c>
      <c r="E39" s="89">
        <v>136360</v>
      </c>
      <c r="F39" s="89">
        <v>15562</v>
      </c>
      <c r="G39" s="89">
        <v>24413</v>
      </c>
      <c r="H39" s="90">
        <v>411188</v>
      </c>
    </row>
    <row r="40" spans="1:8" s="69" customFormat="1" ht="18" customHeight="1">
      <c r="A40" s="274"/>
      <c r="B40" s="7">
        <v>2008</v>
      </c>
      <c r="C40" s="89">
        <v>217292</v>
      </c>
      <c r="D40" s="89">
        <v>164327</v>
      </c>
      <c r="E40" s="89">
        <v>142828</v>
      </c>
      <c r="F40" s="89">
        <v>17178</v>
      </c>
      <c r="G40" s="89">
        <v>22549</v>
      </c>
      <c r="H40" s="90">
        <v>404168</v>
      </c>
    </row>
    <row r="41" spans="1:8" s="69" customFormat="1" ht="18" customHeight="1">
      <c r="A41" s="274"/>
      <c r="B41" s="7">
        <v>2009</v>
      </c>
      <c r="C41" s="89">
        <v>206128</v>
      </c>
      <c r="D41" s="89">
        <v>157945</v>
      </c>
      <c r="E41" s="89">
        <v>138031</v>
      </c>
      <c r="F41" s="89">
        <v>17821</v>
      </c>
      <c r="G41" s="89">
        <v>21603</v>
      </c>
      <c r="H41" s="90">
        <v>385676</v>
      </c>
    </row>
    <row r="42" spans="1:8" s="69" customFormat="1" ht="18" customHeight="1">
      <c r="A42" s="274"/>
      <c r="B42" s="7">
        <v>2010</v>
      </c>
      <c r="C42" s="89">
        <v>198111</v>
      </c>
      <c r="D42" s="89">
        <v>154210</v>
      </c>
      <c r="E42" s="89">
        <v>135216</v>
      </c>
      <c r="F42" s="89">
        <v>19291</v>
      </c>
      <c r="G42" s="89">
        <v>19976</v>
      </c>
      <c r="H42" s="90">
        <v>372297</v>
      </c>
    </row>
    <row r="43" spans="1:8" s="69" customFormat="1" ht="18" customHeight="1">
      <c r="A43" s="274"/>
      <c r="B43" s="7">
        <v>2011</v>
      </c>
      <c r="C43" s="89">
        <v>187545</v>
      </c>
      <c r="D43" s="89">
        <v>153922</v>
      </c>
      <c r="E43" s="89">
        <v>133913</v>
      </c>
      <c r="F43" s="89">
        <v>21931</v>
      </c>
      <c r="G43" s="89">
        <v>18921</v>
      </c>
      <c r="H43" s="90">
        <v>360388</v>
      </c>
    </row>
    <row r="44" spans="1:8" s="69" customFormat="1" ht="18" customHeight="1">
      <c r="A44" s="274"/>
      <c r="B44" s="15">
        <v>2012</v>
      </c>
      <c r="C44" s="89">
        <v>179595</v>
      </c>
      <c r="D44" s="89">
        <v>153052</v>
      </c>
      <c r="E44" s="89">
        <v>135111</v>
      </c>
      <c r="F44" s="89">
        <v>23005</v>
      </c>
      <c r="G44" s="89">
        <v>17566</v>
      </c>
      <c r="H44" s="90">
        <v>350213</v>
      </c>
    </row>
    <row r="45" spans="1:8" s="69" customFormat="1" ht="18" customHeight="1">
      <c r="A45" s="274"/>
      <c r="B45" s="15">
        <v>2013</v>
      </c>
      <c r="C45" s="89">
        <v>175795</v>
      </c>
      <c r="D45" s="89">
        <v>148283</v>
      </c>
      <c r="E45" s="89">
        <v>129378</v>
      </c>
      <c r="F45" s="89">
        <v>24246</v>
      </c>
      <c r="G45" s="89">
        <v>16109</v>
      </c>
      <c r="H45" s="90">
        <v>340187</v>
      </c>
    </row>
    <row r="46" spans="1:8" s="69" customFormat="1" ht="18" customHeight="1">
      <c r="A46" s="274"/>
      <c r="B46" s="15">
        <v>2014</v>
      </c>
      <c r="C46" s="89">
        <v>176136</v>
      </c>
      <c r="D46" s="89">
        <v>146091</v>
      </c>
      <c r="E46" s="89">
        <v>126560</v>
      </c>
      <c r="F46" s="89">
        <v>25234</v>
      </c>
      <c r="G46" s="89">
        <v>14786</v>
      </c>
      <c r="H46" s="90">
        <v>337013</v>
      </c>
    </row>
    <row r="47" spans="1:8" s="69" customFormat="1" ht="18" customHeight="1">
      <c r="A47" s="274"/>
      <c r="B47" s="15">
        <v>2015</v>
      </c>
      <c r="C47" s="89">
        <v>181354</v>
      </c>
      <c r="D47" s="89">
        <v>144326</v>
      </c>
      <c r="E47" s="89">
        <v>124245</v>
      </c>
      <c r="F47" s="89">
        <v>26181</v>
      </c>
      <c r="G47" s="89">
        <v>13778</v>
      </c>
      <c r="H47" s="90">
        <v>339458</v>
      </c>
    </row>
    <row r="48" spans="1:8" s="69" customFormat="1" ht="18" customHeight="1">
      <c r="A48" s="274"/>
      <c r="B48" s="15">
        <v>2016</v>
      </c>
      <c r="C48" s="89">
        <v>182981</v>
      </c>
      <c r="D48" s="89">
        <v>146138</v>
      </c>
      <c r="E48" s="89">
        <v>125337</v>
      </c>
      <c r="F48" s="89">
        <v>27129</v>
      </c>
      <c r="G48" s="89">
        <v>13254</v>
      </c>
      <c r="H48" s="90">
        <v>342373</v>
      </c>
    </row>
    <row r="49" spans="1:8" s="69" customFormat="1" ht="18" customHeight="1">
      <c r="A49" s="274"/>
      <c r="B49" s="15">
        <v>2017</v>
      </c>
      <c r="C49" s="89">
        <v>182601</v>
      </c>
      <c r="D49" s="89">
        <v>150125</v>
      </c>
      <c r="E49" s="89">
        <v>128593</v>
      </c>
      <c r="F49" s="89">
        <v>28304</v>
      </c>
      <c r="G49" s="89">
        <v>13007</v>
      </c>
      <c r="H49" s="90">
        <v>345733</v>
      </c>
    </row>
    <row r="50" spans="1:8" s="69" customFormat="1" ht="18" customHeight="1">
      <c r="A50" s="274"/>
      <c r="B50" s="15">
        <v>2018</v>
      </c>
      <c r="C50" s="89">
        <v>185406</v>
      </c>
      <c r="D50" s="89">
        <v>151854</v>
      </c>
      <c r="E50" s="89">
        <v>130017</v>
      </c>
      <c r="F50" s="89">
        <v>29057</v>
      </c>
      <c r="G50" s="89">
        <v>12844</v>
      </c>
      <c r="H50" s="90">
        <v>350104</v>
      </c>
    </row>
    <row r="51" spans="1:8" s="69" customFormat="1" ht="18" customHeight="1">
      <c r="A51" s="212"/>
      <c r="B51" s="15">
        <v>2019</v>
      </c>
      <c r="C51" s="89">
        <v>187949</v>
      </c>
      <c r="D51" s="89">
        <v>152919</v>
      </c>
      <c r="E51" s="89">
        <v>130894</v>
      </c>
      <c r="F51" s="89">
        <v>29485</v>
      </c>
      <c r="G51" s="89">
        <v>12498</v>
      </c>
      <c r="H51" s="90">
        <v>353366</v>
      </c>
    </row>
    <row r="52" spans="1:8" s="69" customFormat="1" ht="18" customHeight="1">
      <c r="A52" s="236"/>
      <c r="B52" s="15">
        <v>2020</v>
      </c>
      <c r="C52" s="89">
        <v>173777</v>
      </c>
      <c r="D52" s="89">
        <v>163278</v>
      </c>
      <c r="E52" s="89">
        <v>141080</v>
      </c>
      <c r="F52" s="89">
        <v>30214</v>
      </c>
      <c r="G52" s="89">
        <v>13686</v>
      </c>
      <c r="H52" s="90">
        <v>350741</v>
      </c>
    </row>
    <row r="53" spans="1:8" s="69" customFormat="1" ht="18" customHeight="1">
      <c r="A53" s="273" t="s">
        <v>40</v>
      </c>
      <c r="B53" s="15">
        <v>2006</v>
      </c>
      <c r="C53" s="89">
        <v>887</v>
      </c>
      <c r="D53" s="89">
        <v>2701</v>
      </c>
      <c r="E53" s="89">
        <v>2322</v>
      </c>
      <c r="F53" s="89">
        <v>394</v>
      </c>
      <c r="G53" s="89">
        <v>236</v>
      </c>
      <c r="H53" s="90">
        <v>3824</v>
      </c>
    </row>
    <row r="54" spans="1:8" s="69" customFormat="1" ht="18" customHeight="1">
      <c r="A54" s="274"/>
      <c r="B54" s="7">
        <v>2007</v>
      </c>
      <c r="C54" s="89">
        <v>1212</v>
      </c>
      <c r="D54" s="89">
        <v>2834</v>
      </c>
      <c r="E54" s="89">
        <v>2459</v>
      </c>
      <c r="F54" s="89">
        <v>366</v>
      </c>
      <c r="G54" s="89">
        <v>284</v>
      </c>
      <c r="H54" s="90">
        <v>4330</v>
      </c>
    </row>
    <row r="55" spans="1:8" s="69" customFormat="1" ht="18" customHeight="1">
      <c r="A55" s="274"/>
      <c r="B55" s="7">
        <v>2008</v>
      </c>
      <c r="C55" s="89">
        <v>1396</v>
      </c>
      <c r="D55" s="89">
        <v>3073</v>
      </c>
      <c r="E55" s="89">
        <v>2656</v>
      </c>
      <c r="F55" s="89">
        <v>416</v>
      </c>
      <c r="G55" s="89">
        <v>279</v>
      </c>
      <c r="H55" s="90">
        <v>4748</v>
      </c>
    </row>
    <row r="56" spans="1:8" s="69" customFormat="1" ht="18" customHeight="1">
      <c r="A56" s="274"/>
      <c r="B56" s="7">
        <v>2009</v>
      </c>
      <c r="C56" s="89">
        <v>1354</v>
      </c>
      <c r="D56" s="89">
        <v>3416</v>
      </c>
      <c r="E56" s="89">
        <v>2993</v>
      </c>
      <c r="F56" s="89">
        <v>435</v>
      </c>
      <c r="G56" s="89">
        <v>350</v>
      </c>
      <c r="H56" s="90">
        <v>5120</v>
      </c>
    </row>
    <row r="57" spans="1:8" s="69" customFormat="1" ht="18" customHeight="1">
      <c r="A57" s="274"/>
      <c r="B57" s="7">
        <v>2010</v>
      </c>
      <c r="C57" s="89">
        <v>1584</v>
      </c>
      <c r="D57" s="89">
        <v>3302</v>
      </c>
      <c r="E57" s="89">
        <v>2838</v>
      </c>
      <c r="F57" s="89">
        <v>484</v>
      </c>
      <c r="G57" s="89">
        <v>320</v>
      </c>
      <c r="H57" s="90">
        <v>5206</v>
      </c>
    </row>
    <row r="58" spans="1:8" s="69" customFormat="1" ht="18" customHeight="1">
      <c r="A58" s="274"/>
      <c r="B58" s="7">
        <v>2011</v>
      </c>
      <c r="C58" s="89">
        <v>1889</v>
      </c>
      <c r="D58" s="89">
        <v>3119</v>
      </c>
      <c r="E58" s="89">
        <v>2735</v>
      </c>
      <c r="F58" s="89">
        <v>386</v>
      </c>
      <c r="G58" s="89">
        <v>395</v>
      </c>
      <c r="H58" s="90">
        <v>5403</v>
      </c>
    </row>
    <row r="59" spans="1:8" s="69" customFormat="1" ht="18" customHeight="1">
      <c r="A59" s="274"/>
      <c r="B59" s="15">
        <v>2012</v>
      </c>
      <c r="C59" s="89">
        <v>3111</v>
      </c>
      <c r="D59" s="89">
        <v>2388</v>
      </c>
      <c r="E59" s="89">
        <v>2237</v>
      </c>
      <c r="F59" s="89">
        <v>169</v>
      </c>
      <c r="G59" s="89">
        <v>420</v>
      </c>
      <c r="H59" s="90">
        <v>5919</v>
      </c>
    </row>
    <row r="60" spans="1:8" s="69" customFormat="1" ht="18" customHeight="1">
      <c r="A60" s="274"/>
      <c r="B60" s="15">
        <v>2013</v>
      </c>
      <c r="C60" s="89">
        <v>3282</v>
      </c>
      <c r="D60" s="89">
        <v>2594</v>
      </c>
      <c r="E60" s="89">
        <v>2431</v>
      </c>
      <c r="F60" s="89">
        <v>173</v>
      </c>
      <c r="G60" s="89">
        <v>460</v>
      </c>
      <c r="H60" s="90">
        <v>6336</v>
      </c>
    </row>
    <row r="61" spans="1:8" s="69" customFormat="1" ht="18" customHeight="1">
      <c r="A61" s="274"/>
      <c r="B61" s="15">
        <v>2014</v>
      </c>
      <c r="C61" s="89">
        <v>3596</v>
      </c>
      <c r="D61" s="89">
        <v>2668</v>
      </c>
      <c r="E61" s="89">
        <v>2500</v>
      </c>
      <c r="F61" s="89">
        <v>186</v>
      </c>
      <c r="G61" s="89">
        <v>535</v>
      </c>
      <c r="H61" s="90">
        <v>6799</v>
      </c>
    </row>
    <row r="62" spans="1:8" s="69" customFormat="1" ht="18" customHeight="1">
      <c r="A62" s="274"/>
      <c r="B62" s="15">
        <v>2015</v>
      </c>
      <c r="C62" s="89">
        <v>3893</v>
      </c>
      <c r="D62" s="89">
        <v>2728</v>
      </c>
      <c r="E62" s="89">
        <v>2608</v>
      </c>
      <c r="F62" s="89">
        <v>134</v>
      </c>
      <c r="G62" s="89">
        <v>502</v>
      </c>
      <c r="H62" s="90">
        <v>7123</v>
      </c>
    </row>
    <row r="63" spans="1:8" s="69" customFormat="1" ht="18" customHeight="1">
      <c r="A63" s="274"/>
      <c r="B63" s="15">
        <v>2016</v>
      </c>
      <c r="C63" s="89">
        <v>4209</v>
      </c>
      <c r="D63" s="89">
        <v>2585</v>
      </c>
      <c r="E63" s="89">
        <v>2471</v>
      </c>
      <c r="F63" s="89">
        <v>130</v>
      </c>
      <c r="G63" s="89">
        <v>439</v>
      </c>
      <c r="H63" s="90">
        <v>7233</v>
      </c>
    </row>
    <row r="64" spans="1:8" s="69" customFormat="1" ht="18" customHeight="1">
      <c r="A64" s="274"/>
      <c r="B64" s="15">
        <v>2017</v>
      </c>
      <c r="C64" s="89">
        <v>4555</v>
      </c>
      <c r="D64" s="89">
        <v>2561</v>
      </c>
      <c r="E64" s="89">
        <v>2404</v>
      </c>
      <c r="F64" s="89">
        <v>183</v>
      </c>
      <c r="G64" s="89">
        <v>494</v>
      </c>
      <c r="H64" s="90">
        <v>7610</v>
      </c>
    </row>
    <row r="65" spans="1:8" s="69" customFormat="1" ht="18" customHeight="1">
      <c r="A65" s="274"/>
      <c r="B65" s="15">
        <v>2018</v>
      </c>
      <c r="C65" s="89">
        <v>4711</v>
      </c>
      <c r="D65" s="89">
        <v>2765</v>
      </c>
      <c r="E65" s="89">
        <v>2589</v>
      </c>
      <c r="F65" s="89">
        <v>203</v>
      </c>
      <c r="G65" s="89">
        <v>456</v>
      </c>
      <c r="H65" s="90">
        <v>7932</v>
      </c>
    </row>
    <row r="66" spans="1:8" s="69" customFormat="1" ht="18" customHeight="1">
      <c r="A66" s="212"/>
      <c r="B66" s="15">
        <v>2019</v>
      </c>
      <c r="C66" s="89">
        <v>4940</v>
      </c>
      <c r="D66" s="89">
        <v>3179</v>
      </c>
      <c r="E66" s="89">
        <v>2966</v>
      </c>
      <c r="F66" s="89">
        <v>235</v>
      </c>
      <c r="G66" s="89">
        <v>591</v>
      </c>
      <c r="H66" s="90">
        <v>8710</v>
      </c>
    </row>
    <row r="67" spans="1:8" s="69" customFormat="1" ht="18" customHeight="1">
      <c r="A67" s="236"/>
      <c r="B67" s="15">
        <v>2020</v>
      </c>
      <c r="C67" s="89">
        <v>4983</v>
      </c>
      <c r="D67" s="89">
        <v>3724</v>
      </c>
      <c r="E67" s="89">
        <v>3482</v>
      </c>
      <c r="F67" s="89">
        <v>277</v>
      </c>
      <c r="G67" s="89">
        <v>734</v>
      </c>
      <c r="H67" s="90">
        <v>9441</v>
      </c>
    </row>
    <row r="68" spans="1:8" s="69" customFormat="1" ht="18" customHeight="1">
      <c r="A68" s="273" t="s">
        <v>41</v>
      </c>
      <c r="B68" s="15">
        <v>2006</v>
      </c>
      <c r="C68" s="89">
        <v>4195</v>
      </c>
      <c r="D68" s="89">
        <v>3931</v>
      </c>
      <c r="E68" s="89">
        <v>3311</v>
      </c>
      <c r="F68" s="89">
        <v>424</v>
      </c>
      <c r="G68" s="89">
        <v>1151</v>
      </c>
      <c r="H68" s="90">
        <v>9277</v>
      </c>
    </row>
    <row r="69" spans="1:8" s="69" customFormat="1" ht="18" customHeight="1">
      <c r="A69" s="274"/>
      <c r="B69" s="7">
        <v>2007</v>
      </c>
      <c r="C69" s="89">
        <v>3007</v>
      </c>
      <c r="D69" s="89">
        <v>3775</v>
      </c>
      <c r="E69" s="89">
        <v>3241</v>
      </c>
      <c r="F69" s="89">
        <v>344</v>
      </c>
      <c r="G69" s="89">
        <v>678</v>
      </c>
      <c r="H69" s="90">
        <v>7460</v>
      </c>
    </row>
    <row r="70" spans="1:8" s="69" customFormat="1" ht="18" customHeight="1">
      <c r="A70" s="274"/>
      <c r="B70" s="7">
        <v>2008</v>
      </c>
      <c r="C70" s="89">
        <v>2279</v>
      </c>
      <c r="D70" s="89">
        <v>4443</v>
      </c>
      <c r="E70" s="89">
        <v>3906</v>
      </c>
      <c r="F70" s="89">
        <v>357</v>
      </c>
      <c r="G70" s="89">
        <v>498</v>
      </c>
      <c r="H70" s="90">
        <v>7220</v>
      </c>
    </row>
    <row r="71" spans="1:8" s="69" customFormat="1" ht="18" customHeight="1">
      <c r="A71" s="274"/>
      <c r="B71" s="7">
        <v>2009</v>
      </c>
      <c r="C71" s="89">
        <v>2250</v>
      </c>
      <c r="D71" s="89">
        <v>5026</v>
      </c>
      <c r="E71" s="89">
        <v>4436</v>
      </c>
      <c r="F71" s="89">
        <v>467</v>
      </c>
      <c r="G71" s="89">
        <v>533</v>
      </c>
      <c r="H71" s="90">
        <v>7809</v>
      </c>
    </row>
    <row r="72" spans="1:8" s="69" customFormat="1" ht="18" customHeight="1">
      <c r="A72" s="274"/>
      <c r="B72" s="7">
        <v>2010</v>
      </c>
      <c r="C72" s="89">
        <v>2268</v>
      </c>
      <c r="D72" s="89">
        <v>5164</v>
      </c>
      <c r="E72" s="89">
        <v>4662</v>
      </c>
      <c r="F72" s="89">
        <v>513</v>
      </c>
      <c r="G72" s="89">
        <v>538</v>
      </c>
      <c r="H72" s="90">
        <v>7970</v>
      </c>
    </row>
    <row r="73" spans="1:8" s="69" customFormat="1" ht="18" customHeight="1">
      <c r="A73" s="274"/>
      <c r="B73" s="7">
        <v>2011</v>
      </c>
      <c r="C73" s="89">
        <v>2314</v>
      </c>
      <c r="D73" s="89">
        <v>5270</v>
      </c>
      <c r="E73" s="89">
        <v>4643</v>
      </c>
      <c r="F73" s="89">
        <v>723</v>
      </c>
      <c r="G73" s="89">
        <v>547</v>
      </c>
      <c r="H73" s="90">
        <v>8131</v>
      </c>
    </row>
    <row r="74" spans="1:8" s="69" customFormat="1" ht="18" customHeight="1">
      <c r="A74" s="274"/>
      <c r="B74" s="15">
        <v>2012</v>
      </c>
      <c r="C74" s="89">
        <v>2449</v>
      </c>
      <c r="D74" s="89">
        <v>5488</v>
      </c>
      <c r="E74" s="89">
        <v>4985</v>
      </c>
      <c r="F74" s="89">
        <v>749</v>
      </c>
      <c r="G74" s="89">
        <v>551</v>
      </c>
      <c r="H74" s="90">
        <v>8488</v>
      </c>
    </row>
    <row r="75" spans="1:8" s="69" customFormat="1" ht="18" customHeight="1">
      <c r="A75" s="274"/>
      <c r="B75" s="15">
        <v>2013</v>
      </c>
      <c r="C75" s="89">
        <v>2627</v>
      </c>
      <c r="D75" s="89">
        <v>5608</v>
      </c>
      <c r="E75" s="89">
        <v>5097</v>
      </c>
      <c r="F75" s="89">
        <v>779</v>
      </c>
      <c r="G75" s="89">
        <v>528</v>
      </c>
      <c r="H75" s="90">
        <v>8763</v>
      </c>
    </row>
    <row r="76" spans="1:8" s="69" customFormat="1" ht="18" customHeight="1">
      <c r="A76" s="274"/>
      <c r="B76" s="15">
        <v>2014</v>
      </c>
      <c r="C76" s="89">
        <v>2835</v>
      </c>
      <c r="D76" s="89">
        <v>5472</v>
      </c>
      <c r="E76" s="89">
        <v>4990</v>
      </c>
      <c r="F76" s="89">
        <v>748</v>
      </c>
      <c r="G76" s="89">
        <v>481</v>
      </c>
      <c r="H76" s="90">
        <v>8788</v>
      </c>
    </row>
    <row r="77" spans="1:8" s="69" customFormat="1" ht="18" customHeight="1">
      <c r="A77" s="274"/>
      <c r="B77" s="15">
        <v>2015</v>
      </c>
      <c r="C77" s="89">
        <v>3018</v>
      </c>
      <c r="D77" s="89">
        <v>5206</v>
      </c>
      <c r="E77" s="89">
        <v>4742</v>
      </c>
      <c r="F77" s="89">
        <v>690</v>
      </c>
      <c r="G77" s="89">
        <v>481</v>
      </c>
      <c r="H77" s="90">
        <v>8705</v>
      </c>
    </row>
    <row r="78" spans="1:8" s="69" customFormat="1" ht="18" customHeight="1">
      <c r="A78" s="274"/>
      <c r="B78" s="15">
        <v>2016</v>
      </c>
      <c r="C78" s="89">
        <v>2967</v>
      </c>
      <c r="D78" s="89">
        <v>5176</v>
      </c>
      <c r="E78" s="89">
        <v>4762</v>
      </c>
      <c r="F78" s="89">
        <v>675</v>
      </c>
      <c r="G78" s="89">
        <v>476</v>
      </c>
      <c r="H78" s="90">
        <v>8619</v>
      </c>
    </row>
    <row r="79" spans="1:8" s="69" customFormat="1" ht="18" customHeight="1">
      <c r="A79" s="274"/>
      <c r="B79" s="15">
        <v>2017</v>
      </c>
      <c r="C79" s="89">
        <v>2812</v>
      </c>
      <c r="D79" s="89">
        <v>5093</v>
      </c>
      <c r="E79" s="89">
        <v>4675</v>
      </c>
      <c r="F79" s="89">
        <v>675</v>
      </c>
      <c r="G79" s="89">
        <v>414</v>
      </c>
      <c r="H79" s="90">
        <v>8319</v>
      </c>
    </row>
    <row r="80" spans="1:8" s="69" customFormat="1" ht="18" customHeight="1">
      <c r="A80" s="274"/>
      <c r="B80" s="15">
        <v>2018</v>
      </c>
      <c r="C80" s="89">
        <v>2690</v>
      </c>
      <c r="D80" s="89">
        <v>5271</v>
      </c>
      <c r="E80" s="89">
        <v>4809</v>
      </c>
      <c r="F80" s="89">
        <v>796</v>
      </c>
      <c r="G80" s="89">
        <v>632</v>
      </c>
      <c r="H80" s="90">
        <v>8593</v>
      </c>
    </row>
    <row r="81" spans="1:8" s="69" customFormat="1" ht="18" customHeight="1">
      <c r="A81" s="212"/>
      <c r="B81" s="15">
        <v>2019</v>
      </c>
      <c r="C81" s="89">
        <v>2757</v>
      </c>
      <c r="D81" s="89">
        <v>5490</v>
      </c>
      <c r="E81" s="89">
        <v>5017</v>
      </c>
      <c r="F81" s="89">
        <v>780</v>
      </c>
      <c r="G81" s="89">
        <v>583</v>
      </c>
      <c r="H81" s="90">
        <v>8830</v>
      </c>
    </row>
    <row r="82" spans="1:8" s="69" customFormat="1" ht="18" customHeight="1">
      <c r="A82" s="236"/>
      <c r="B82" s="15">
        <v>2020</v>
      </c>
      <c r="C82" s="89">
        <v>2774</v>
      </c>
      <c r="D82" s="89">
        <v>5574</v>
      </c>
      <c r="E82" s="89">
        <v>5093</v>
      </c>
      <c r="F82" s="89">
        <v>764</v>
      </c>
      <c r="G82" s="89">
        <v>590</v>
      </c>
      <c r="H82" s="90">
        <v>8938</v>
      </c>
    </row>
    <row r="83" spans="1:8" s="69" customFormat="1" ht="18" customHeight="1">
      <c r="A83" s="273" t="s">
        <v>42</v>
      </c>
      <c r="B83" s="15">
        <v>2006</v>
      </c>
      <c r="C83" s="89">
        <v>184040</v>
      </c>
      <c r="D83" s="89">
        <v>112644</v>
      </c>
      <c r="E83" s="89">
        <v>104931</v>
      </c>
      <c r="F83" s="89">
        <v>713</v>
      </c>
      <c r="G83" s="89">
        <v>47667</v>
      </c>
      <c r="H83" s="90">
        <v>344351</v>
      </c>
    </row>
    <row r="84" spans="1:8" s="69" customFormat="1" ht="18" customHeight="1">
      <c r="A84" s="274"/>
      <c r="B84" s="7">
        <v>2007</v>
      </c>
      <c r="C84" s="89">
        <v>143689</v>
      </c>
      <c r="D84" s="89">
        <v>180011</v>
      </c>
      <c r="E84" s="89">
        <v>164736</v>
      </c>
      <c r="F84" s="89">
        <v>4111</v>
      </c>
      <c r="G84" s="89">
        <v>54097</v>
      </c>
      <c r="H84" s="90">
        <v>377797</v>
      </c>
    </row>
    <row r="85" spans="1:8" s="69" customFormat="1" ht="18" customHeight="1">
      <c r="A85" s="274"/>
      <c r="B85" s="7">
        <v>2008</v>
      </c>
      <c r="C85" s="89">
        <v>111137</v>
      </c>
      <c r="D85" s="89">
        <v>215545</v>
      </c>
      <c r="E85" s="89">
        <v>195290</v>
      </c>
      <c r="F85" s="89">
        <v>10760</v>
      </c>
      <c r="G85" s="89">
        <v>53238</v>
      </c>
      <c r="H85" s="90">
        <v>379920</v>
      </c>
    </row>
    <row r="86" spans="1:8" s="69" customFormat="1" ht="18" customHeight="1">
      <c r="A86" s="274"/>
      <c r="B86" s="7">
        <v>2009</v>
      </c>
      <c r="C86" s="89">
        <v>102453</v>
      </c>
      <c r="D86" s="89">
        <v>213502</v>
      </c>
      <c r="E86" s="89">
        <v>194096</v>
      </c>
      <c r="F86" s="89">
        <v>14336</v>
      </c>
      <c r="G86" s="89">
        <v>50789</v>
      </c>
      <c r="H86" s="90">
        <v>366744</v>
      </c>
    </row>
    <row r="87" spans="1:8" s="69" customFormat="1" ht="18" customHeight="1">
      <c r="A87" s="274"/>
      <c r="B87" s="7">
        <v>2010</v>
      </c>
      <c r="C87" s="89">
        <v>97375</v>
      </c>
      <c r="D87" s="89">
        <v>205147</v>
      </c>
      <c r="E87" s="89">
        <v>189078</v>
      </c>
      <c r="F87" s="89">
        <v>15577</v>
      </c>
      <c r="G87" s="89">
        <v>45998</v>
      </c>
      <c r="H87" s="90">
        <v>348520</v>
      </c>
    </row>
    <row r="88" spans="1:8" s="69" customFormat="1" ht="18" customHeight="1">
      <c r="A88" s="274"/>
      <c r="B88" s="7">
        <v>2011</v>
      </c>
      <c r="C88" s="89">
        <v>88046</v>
      </c>
      <c r="D88" s="89">
        <v>200298</v>
      </c>
      <c r="E88" s="89">
        <v>184131</v>
      </c>
      <c r="F88" s="89">
        <v>17850</v>
      </c>
      <c r="G88" s="89">
        <v>42705</v>
      </c>
      <c r="H88" s="90">
        <v>331049</v>
      </c>
    </row>
    <row r="89" spans="1:8" s="69" customFormat="1" ht="18" customHeight="1">
      <c r="A89" s="274"/>
      <c r="B89" s="15">
        <v>2012</v>
      </c>
      <c r="C89" s="89">
        <v>81197</v>
      </c>
      <c r="D89" s="89">
        <v>184873</v>
      </c>
      <c r="E89" s="89">
        <v>173431</v>
      </c>
      <c r="F89" s="89">
        <v>16274</v>
      </c>
      <c r="G89" s="89">
        <v>39640</v>
      </c>
      <c r="H89" s="90">
        <v>305710</v>
      </c>
    </row>
    <row r="90" spans="1:8" s="69" customFormat="1" ht="18" customHeight="1">
      <c r="A90" s="274"/>
      <c r="B90" s="15">
        <v>2013</v>
      </c>
      <c r="C90" s="89">
        <v>74865</v>
      </c>
      <c r="D90" s="89">
        <v>167975</v>
      </c>
      <c r="E90" s="89">
        <v>157589</v>
      </c>
      <c r="F90" s="89">
        <v>14904</v>
      </c>
      <c r="G90" s="89">
        <v>34534</v>
      </c>
      <c r="H90" s="90">
        <v>277374</v>
      </c>
    </row>
    <row r="91" spans="1:8" s="69" customFormat="1" ht="18" customHeight="1">
      <c r="A91" s="274"/>
      <c r="B91" s="15">
        <v>2014</v>
      </c>
      <c r="C91" s="89">
        <v>71055</v>
      </c>
      <c r="D91" s="89">
        <v>162692</v>
      </c>
      <c r="E91" s="89">
        <v>152723</v>
      </c>
      <c r="F91" s="89">
        <v>14555</v>
      </c>
      <c r="G91" s="89">
        <v>30906</v>
      </c>
      <c r="H91" s="90">
        <v>264653</v>
      </c>
    </row>
    <row r="92" spans="1:8" s="69" customFormat="1" ht="18" customHeight="1">
      <c r="A92" s="274"/>
      <c r="B92" s="15">
        <v>2015</v>
      </c>
      <c r="C92" s="89">
        <v>71226</v>
      </c>
      <c r="D92" s="89">
        <v>159697</v>
      </c>
      <c r="E92" s="89">
        <v>149507</v>
      </c>
      <c r="F92" s="89">
        <v>15054</v>
      </c>
      <c r="G92" s="89">
        <v>28067</v>
      </c>
      <c r="H92" s="90">
        <v>258990</v>
      </c>
    </row>
    <row r="93" spans="1:8" s="69" customFormat="1" ht="18" customHeight="1">
      <c r="A93" s="274"/>
      <c r="B93" s="15">
        <v>2016</v>
      </c>
      <c r="C93" s="89">
        <v>71327</v>
      </c>
      <c r="D93" s="89">
        <v>162375</v>
      </c>
      <c r="E93" s="89">
        <v>152184</v>
      </c>
      <c r="F93" s="89">
        <v>15553</v>
      </c>
      <c r="G93" s="89">
        <v>25897</v>
      </c>
      <c r="H93" s="90">
        <v>259599</v>
      </c>
    </row>
    <row r="94" spans="1:8" s="69" customFormat="1" ht="18" customHeight="1">
      <c r="A94" s="274"/>
      <c r="B94" s="15">
        <v>2017</v>
      </c>
      <c r="C94" s="89">
        <v>72812</v>
      </c>
      <c r="D94" s="89">
        <v>169587</v>
      </c>
      <c r="E94" s="89">
        <v>158480</v>
      </c>
      <c r="F94" s="89">
        <v>17552</v>
      </c>
      <c r="G94" s="89">
        <v>24999</v>
      </c>
      <c r="H94" s="90">
        <v>267398</v>
      </c>
    </row>
    <row r="95" spans="1:8" s="69" customFormat="1" ht="18" customHeight="1">
      <c r="A95" s="274"/>
      <c r="B95" s="15">
        <v>2018</v>
      </c>
      <c r="C95" s="89">
        <v>75865</v>
      </c>
      <c r="D95" s="89">
        <v>178939</v>
      </c>
      <c r="E95" s="89">
        <v>166801</v>
      </c>
      <c r="F95" s="89">
        <v>19398</v>
      </c>
      <c r="G95" s="89">
        <v>25438</v>
      </c>
      <c r="H95" s="90">
        <v>280242</v>
      </c>
    </row>
    <row r="96" spans="1:8" s="69" customFormat="1" ht="18" customHeight="1">
      <c r="A96" s="212"/>
      <c r="B96" s="15">
        <v>2019</v>
      </c>
      <c r="C96" s="89">
        <v>80873</v>
      </c>
      <c r="D96" s="89">
        <v>191684</v>
      </c>
      <c r="E96" s="89">
        <v>178506</v>
      </c>
      <c r="F96" s="89">
        <v>21127</v>
      </c>
      <c r="G96" s="89">
        <v>25711</v>
      </c>
      <c r="H96" s="90">
        <v>298268</v>
      </c>
    </row>
    <row r="97" spans="1:10" s="69" customFormat="1" ht="18" customHeight="1">
      <c r="A97" s="236"/>
      <c r="B97" s="15">
        <v>2020</v>
      </c>
      <c r="C97" s="89">
        <v>79358</v>
      </c>
      <c r="D97" s="89">
        <v>206777</v>
      </c>
      <c r="E97" s="89">
        <v>192209</v>
      </c>
      <c r="F97" s="89">
        <v>24386</v>
      </c>
      <c r="G97" s="89">
        <v>26687</v>
      </c>
      <c r="H97" s="90">
        <v>312822</v>
      </c>
    </row>
    <row r="98" spans="1:10" s="69" customFormat="1" ht="18" customHeight="1">
      <c r="A98" s="277" t="s">
        <v>43</v>
      </c>
      <c r="B98" s="15">
        <v>2006</v>
      </c>
      <c r="C98" s="89">
        <f t="shared" ref="C98:H110" si="0">SUM(C113,C128,C143)</f>
        <v>547534</v>
      </c>
      <c r="D98" s="89">
        <f t="shared" si="0"/>
        <v>438325</v>
      </c>
      <c r="E98" s="89">
        <f t="shared" si="0"/>
        <v>413397</v>
      </c>
      <c r="F98" s="89">
        <f t="shared" si="0"/>
        <v>4872</v>
      </c>
      <c r="G98" s="89">
        <f t="shared" si="0"/>
        <v>71676</v>
      </c>
      <c r="H98" s="90">
        <f t="shared" si="0"/>
        <v>1057535</v>
      </c>
    </row>
    <row r="99" spans="1:10" s="69" customFormat="1" ht="18" customHeight="1">
      <c r="A99" s="278"/>
      <c r="B99" s="7">
        <v>2007</v>
      </c>
      <c r="C99" s="89">
        <f t="shared" si="0"/>
        <v>576949</v>
      </c>
      <c r="D99" s="89">
        <f t="shared" si="0"/>
        <v>481448</v>
      </c>
      <c r="E99" s="89">
        <f t="shared" si="0"/>
        <v>459650</v>
      </c>
      <c r="F99" s="89">
        <f t="shared" si="0"/>
        <v>6084</v>
      </c>
      <c r="G99" s="89">
        <f t="shared" si="0"/>
        <v>71642</v>
      </c>
      <c r="H99" s="90">
        <f t="shared" si="0"/>
        <v>1130039</v>
      </c>
    </row>
    <row r="100" spans="1:10" s="69" customFormat="1" ht="18" customHeight="1">
      <c r="A100" s="278"/>
      <c r="B100" s="7">
        <v>2008</v>
      </c>
      <c r="C100" s="89">
        <f t="shared" si="0"/>
        <v>574650</v>
      </c>
      <c r="D100" s="89">
        <f t="shared" si="0"/>
        <v>487794</v>
      </c>
      <c r="E100" s="89">
        <f t="shared" si="0"/>
        <v>467650</v>
      </c>
      <c r="F100" s="89">
        <f t="shared" si="0"/>
        <v>7844</v>
      </c>
      <c r="G100" s="89">
        <f t="shared" si="0"/>
        <v>70486</v>
      </c>
      <c r="H100" s="90">
        <f t="shared" si="0"/>
        <v>1132930</v>
      </c>
    </row>
    <row r="101" spans="1:10" s="69" customFormat="1" ht="18" customHeight="1">
      <c r="A101" s="278"/>
      <c r="B101" s="7">
        <v>2009</v>
      </c>
      <c r="C101" s="89">
        <f t="shared" si="0"/>
        <v>556119</v>
      </c>
      <c r="D101" s="89">
        <f t="shared" si="0"/>
        <v>457059</v>
      </c>
      <c r="E101" s="89">
        <f t="shared" si="0"/>
        <v>439652</v>
      </c>
      <c r="F101" s="89">
        <f t="shared" si="0"/>
        <v>8549</v>
      </c>
      <c r="G101" s="89">
        <f t="shared" si="0"/>
        <v>64269</v>
      </c>
      <c r="H101" s="90">
        <f t="shared" si="0"/>
        <v>1077447</v>
      </c>
    </row>
    <row r="102" spans="1:10" s="69" customFormat="1" ht="18" customHeight="1">
      <c r="A102" s="278"/>
      <c r="B102" s="7">
        <v>2010</v>
      </c>
      <c r="C102" s="89">
        <f t="shared" si="0"/>
        <v>545706</v>
      </c>
      <c r="D102" s="89">
        <f t="shared" si="0"/>
        <v>444352</v>
      </c>
      <c r="E102" s="89">
        <f t="shared" si="0"/>
        <v>431546</v>
      </c>
      <c r="F102" s="89">
        <f t="shared" si="0"/>
        <v>9065</v>
      </c>
      <c r="G102" s="89">
        <f t="shared" si="0"/>
        <v>59769</v>
      </c>
      <c r="H102" s="90">
        <f t="shared" si="0"/>
        <v>1049827</v>
      </c>
    </row>
    <row r="103" spans="1:10" s="69" customFormat="1" ht="18" customHeight="1">
      <c r="A103" s="278"/>
      <c r="B103" s="7">
        <v>2011</v>
      </c>
      <c r="C103" s="89">
        <f t="shared" si="0"/>
        <v>526980</v>
      </c>
      <c r="D103" s="89">
        <f t="shared" si="0"/>
        <v>437724</v>
      </c>
      <c r="E103" s="89">
        <f t="shared" si="0"/>
        <v>425065</v>
      </c>
      <c r="F103" s="89">
        <f t="shared" si="0"/>
        <v>10937</v>
      </c>
      <c r="G103" s="89">
        <f t="shared" si="0"/>
        <v>58034</v>
      </c>
      <c r="H103" s="90">
        <f t="shared" si="0"/>
        <v>1022738</v>
      </c>
    </row>
    <row r="104" spans="1:10" s="69" customFormat="1" ht="18" customHeight="1">
      <c r="A104" s="278"/>
      <c r="B104" s="15">
        <v>2012</v>
      </c>
      <c r="C104" s="89">
        <f t="shared" si="0"/>
        <v>517355</v>
      </c>
      <c r="D104" s="89">
        <f t="shared" si="0"/>
        <v>426813</v>
      </c>
      <c r="E104" s="89">
        <f t="shared" si="0"/>
        <v>418627</v>
      </c>
      <c r="F104" s="89">
        <f t="shared" si="0"/>
        <v>11553</v>
      </c>
      <c r="G104" s="89">
        <f t="shared" si="0"/>
        <v>55170</v>
      </c>
      <c r="H104" s="90">
        <f t="shared" si="0"/>
        <v>999338</v>
      </c>
      <c r="J104" s="142"/>
    </row>
    <row r="105" spans="1:10" s="69" customFormat="1" ht="18" customHeight="1">
      <c r="A105" s="278"/>
      <c r="B105" s="15">
        <v>2013</v>
      </c>
      <c r="C105" s="89">
        <f t="shared" si="0"/>
        <v>488320</v>
      </c>
      <c r="D105" s="89">
        <f t="shared" si="0"/>
        <v>424615</v>
      </c>
      <c r="E105" s="89">
        <f t="shared" si="0"/>
        <v>415780</v>
      </c>
      <c r="F105" s="89">
        <f t="shared" si="0"/>
        <v>12429</v>
      </c>
      <c r="G105" s="89">
        <f t="shared" si="0"/>
        <v>50062</v>
      </c>
      <c r="H105" s="90">
        <f t="shared" si="0"/>
        <v>962997</v>
      </c>
      <c r="J105" s="142"/>
    </row>
    <row r="106" spans="1:10" s="69" customFormat="1" ht="18" customHeight="1">
      <c r="A106" s="278"/>
      <c r="B106" s="15">
        <v>2014</v>
      </c>
      <c r="C106" s="89">
        <f t="shared" si="0"/>
        <v>496568</v>
      </c>
      <c r="D106" s="89">
        <f t="shared" si="0"/>
        <v>410069</v>
      </c>
      <c r="E106" s="89">
        <f t="shared" si="0"/>
        <v>400623</v>
      </c>
      <c r="F106" s="89">
        <f t="shared" si="0"/>
        <v>13251</v>
      </c>
      <c r="G106" s="89">
        <f t="shared" si="0"/>
        <v>47199</v>
      </c>
      <c r="H106" s="90">
        <f t="shared" si="0"/>
        <v>953836</v>
      </c>
      <c r="J106" s="142"/>
    </row>
    <row r="107" spans="1:10" s="69" customFormat="1" ht="18" customHeight="1">
      <c r="A107" s="278"/>
      <c r="B107" s="15">
        <v>2015</v>
      </c>
      <c r="C107" s="89">
        <f t="shared" si="0"/>
        <v>514016</v>
      </c>
      <c r="D107" s="89">
        <f t="shared" si="0"/>
        <v>398329</v>
      </c>
      <c r="E107" s="89">
        <f t="shared" si="0"/>
        <v>388758</v>
      </c>
      <c r="F107" s="89">
        <f t="shared" si="0"/>
        <v>13449</v>
      </c>
      <c r="G107" s="89">
        <f t="shared" si="0"/>
        <v>45292</v>
      </c>
      <c r="H107" s="90">
        <f t="shared" si="0"/>
        <v>957637</v>
      </c>
      <c r="J107" s="142"/>
    </row>
    <row r="108" spans="1:10" s="69" customFormat="1" ht="18" customHeight="1">
      <c r="A108" s="278"/>
      <c r="B108" s="15">
        <v>2016</v>
      </c>
      <c r="C108" s="89">
        <f t="shared" si="0"/>
        <v>518396</v>
      </c>
      <c r="D108" s="89">
        <f t="shared" si="0"/>
        <v>393222</v>
      </c>
      <c r="E108" s="89">
        <f t="shared" si="0"/>
        <v>383725</v>
      </c>
      <c r="F108" s="89">
        <f t="shared" si="0"/>
        <v>13474</v>
      </c>
      <c r="G108" s="89">
        <f t="shared" si="0"/>
        <v>42224</v>
      </c>
      <c r="H108" s="90">
        <f t="shared" si="0"/>
        <v>953842</v>
      </c>
      <c r="J108" s="142"/>
    </row>
    <row r="109" spans="1:10" s="69" customFormat="1" ht="18" customHeight="1">
      <c r="A109" s="278"/>
      <c r="B109" s="15">
        <v>2017</v>
      </c>
      <c r="C109" s="89">
        <f t="shared" si="0"/>
        <v>522561</v>
      </c>
      <c r="D109" s="89">
        <f t="shared" si="0"/>
        <v>388721</v>
      </c>
      <c r="E109" s="89">
        <f t="shared" si="0"/>
        <v>379080</v>
      </c>
      <c r="F109" s="89">
        <f t="shared" si="0"/>
        <v>13855</v>
      </c>
      <c r="G109" s="89">
        <f t="shared" si="0"/>
        <v>41522</v>
      </c>
      <c r="H109" s="90">
        <f t="shared" si="0"/>
        <v>952804</v>
      </c>
      <c r="J109" s="142"/>
    </row>
    <row r="110" spans="1:10" s="69" customFormat="1" ht="18" customHeight="1">
      <c r="A110" s="196"/>
      <c r="B110" s="15">
        <v>2018</v>
      </c>
      <c r="C110" s="89">
        <f t="shared" si="0"/>
        <v>532610</v>
      </c>
      <c r="D110" s="89">
        <f t="shared" si="0"/>
        <v>381478</v>
      </c>
      <c r="E110" s="89">
        <f t="shared" si="0"/>
        <v>371762</v>
      </c>
      <c r="F110" s="89">
        <f t="shared" si="0"/>
        <v>14021</v>
      </c>
      <c r="G110" s="89">
        <f t="shared" si="0"/>
        <v>41844</v>
      </c>
      <c r="H110" s="90">
        <f t="shared" si="0"/>
        <v>955932</v>
      </c>
      <c r="J110" s="142"/>
    </row>
    <row r="111" spans="1:10" s="69" customFormat="1" ht="18" customHeight="1">
      <c r="A111" s="212"/>
      <c r="B111" s="15">
        <v>2019</v>
      </c>
      <c r="C111" s="89">
        <v>543165</v>
      </c>
      <c r="D111" s="89">
        <v>377122</v>
      </c>
      <c r="E111" s="89">
        <v>367055</v>
      </c>
      <c r="F111" s="89">
        <v>14432</v>
      </c>
      <c r="G111" s="89">
        <v>40843</v>
      </c>
      <c r="H111" s="90">
        <v>961130</v>
      </c>
      <c r="J111" s="142"/>
    </row>
    <row r="112" spans="1:10" s="69" customFormat="1" ht="18" customHeight="1">
      <c r="A112" s="236"/>
      <c r="B112" s="15">
        <v>2020</v>
      </c>
      <c r="C112" s="89">
        <v>520766</v>
      </c>
      <c r="D112" s="89">
        <v>401083</v>
      </c>
      <c r="E112" s="89">
        <v>390453</v>
      </c>
      <c r="F112" s="89">
        <v>15777</v>
      </c>
      <c r="G112" s="89">
        <v>43698</v>
      </c>
      <c r="H112" s="90">
        <v>965547</v>
      </c>
      <c r="J112" s="142"/>
    </row>
    <row r="113" spans="1:8" s="69" customFormat="1" ht="18" customHeight="1">
      <c r="A113" s="273" t="s">
        <v>91</v>
      </c>
      <c r="B113" s="15">
        <v>2006</v>
      </c>
      <c r="C113" s="89">
        <v>99843</v>
      </c>
      <c r="D113" s="89">
        <v>53658</v>
      </c>
      <c r="E113" s="89">
        <v>50098</v>
      </c>
      <c r="F113" s="89">
        <v>423</v>
      </c>
      <c r="G113" s="89">
        <v>19302</v>
      </c>
      <c r="H113" s="90">
        <v>172803</v>
      </c>
    </row>
    <row r="114" spans="1:8" s="69" customFormat="1" ht="18" customHeight="1">
      <c r="A114" s="274"/>
      <c r="B114" s="7">
        <v>2007</v>
      </c>
      <c r="C114" s="89">
        <v>94814</v>
      </c>
      <c r="D114" s="89">
        <v>50935</v>
      </c>
      <c r="E114" s="89">
        <v>48426</v>
      </c>
      <c r="F114" s="89">
        <v>383</v>
      </c>
      <c r="G114" s="89">
        <v>13148</v>
      </c>
      <c r="H114" s="90">
        <v>158897</v>
      </c>
    </row>
    <row r="115" spans="1:8" s="69" customFormat="1" ht="18" customHeight="1">
      <c r="A115" s="274"/>
      <c r="B115" s="7">
        <v>2008</v>
      </c>
      <c r="C115" s="89">
        <v>91597</v>
      </c>
      <c r="D115" s="89">
        <v>50322</v>
      </c>
      <c r="E115" s="89">
        <v>48264</v>
      </c>
      <c r="F115" s="89">
        <v>460</v>
      </c>
      <c r="G115" s="89">
        <v>8840</v>
      </c>
      <c r="H115" s="90">
        <v>150759</v>
      </c>
    </row>
    <row r="116" spans="1:8" s="69" customFormat="1" ht="18" customHeight="1">
      <c r="A116" s="274"/>
      <c r="B116" s="7">
        <v>2009</v>
      </c>
      <c r="C116" s="89">
        <v>89867</v>
      </c>
      <c r="D116" s="89">
        <v>47790</v>
      </c>
      <c r="E116" s="89">
        <v>46160</v>
      </c>
      <c r="F116" s="89">
        <v>446</v>
      </c>
      <c r="G116" s="89">
        <v>8223</v>
      </c>
      <c r="H116" s="90">
        <v>145880</v>
      </c>
    </row>
    <row r="117" spans="1:8" s="69" customFormat="1" ht="18" customHeight="1">
      <c r="A117" s="274"/>
      <c r="B117" s="7">
        <v>2010</v>
      </c>
      <c r="C117" s="89">
        <v>88812</v>
      </c>
      <c r="D117" s="89">
        <v>46239</v>
      </c>
      <c r="E117" s="89">
        <v>45201</v>
      </c>
      <c r="F117" s="89">
        <v>463</v>
      </c>
      <c r="G117" s="89">
        <v>7824</v>
      </c>
      <c r="H117" s="90">
        <v>142875</v>
      </c>
    </row>
    <row r="118" spans="1:8" s="69" customFormat="1" ht="18" customHeight="1">
      <c r="A118" s="274"/>
      <c r="B118" s="7">
        <v>2011</v>
      </c>
      <c r="C118" s="89">
        <v>86003</v>
      </c>
      <c r="D118" s="89">
        <v>47310</v>
      </c>
      <c r="E118" s="89">
        <v>46368</v>
      </c>
      <c r="F118" s="89">
        <v>584</v>
      </c>
      <c r="G118" s="89">
        <v>7732</v>
      </c>
      <c r="H118" s="90">
        <v>141045</v>
      </c>
    </row>
    <row r="119" spans="1:8" s="69" customFormat="1" ht="18" customHeight="1">
      <c r="A119" s="274"/>
      <c r="B119" s="15">
        <v>2012</v>
      </c>
      <c r="C119" s="89">
        <v>85689</v>
      </c>
      <c r="D119" s="89">
        <v>45859</v>
      </c>
      <c r="E119" s="89">
        <v>45518</v>
      </c>
      <c r="F119" s="89">
        <v>549</v>
      </c>
      <c r="G119" s="89">
        <v>7516</v>
      </c>
      <c r="H119" s="90">
        <v>139064</v>
      </c>
    </row>
    <row r="120" spans="1:8" s="69" customFormat="1" ht="18" customHeight="1">
      <c r="A120" s="274"/>
      <c r="B120" s="15">
        <v>2013</v>
      </c>
      <c r="C120" s="89">
        <v>84271</v>
      </c>
      <c r="D120" s="89">
        <v>42630</v>
      </c>
      <c r="E120" s="89">
        <v>42260</v>
      </c>
      <c r="F120" s="89">
        <v>569</v>
      </c>
      <c r="G120" s="89">
        <v>6640</v>
      </c>
      <c r="H120" s="90">
        <v>133541</v>
      </c>
    </row>
    <row r="121" spans="1:8" s="69" customFormat="1" ht="18" customHeight="1">
      <c r="A121" s="274"/>
      <c r="B121" s="15">
        <v>2014</v>
      </c>
      <c r="C121" s="89">
        <v>84657</v>
      </c>
      <c r="D121" s="89">
        <v>41375</v>
      </c>
      <c r="E121" s="89">
        <v>41011</v>
      </c>
      <c r="F121" s="89">
        <v>549</v>
      </c>
      <c r="G121" s="89">
        <v>6176</v>
      </c>
      <c r="H121" s="90">
        <v>132208</v>
      </c>
    </row>
    <row r="122" spans="1:8" s="69" customFormat="1" ht="18" customHeight="1">
      <c r="A122" s="274"/>
      <c r="B122" s="15">
        <v>2015</v>
      </c>
      <c r="C122" s="89">
        <v>88385</v>
      </c>
      <c r="D122" s="89">
        <v>39740</v>
      </c>
      <c r="E122" s="89">
        <v>39352</v>
      </c>
      <c r="F122" s="89">
        <v>558</v>
      </c>
      <c r="G122" s="89">
        <v>5962</v>
      </c>
      <c r="H122" s="90">
        <v>134087</v>
      </c>
    </row>
    <row r="123" spans="1:8" s="69" customFormat="1" ht="18" customHeight="1">
      <c r="A123" s="274"/>
      <c r="B123" s="15">
        <v>2016</v>
      </c>
      <c r="C123" s="89">
        <v>90367</v>
      </c>
      <c r="D123" s="89">
        <v>40207</v>
      </c>
      <c r="E123" s="89">
        <v>39837</v>
      </c>
      <c r="F123" s="89">
        <v>551</v>
      </c>
      <c r="G123" s="89">
        <v>5951</v>
      </c>
      <c r="H123" s="90">
        <v>136525</v>
      </c>
    </row>
    <row r="124" spans="1:8" s="69" customFormat="1" ht="18" customHeight="1">
      <c r="A124" s="274"/>
      <c r="B124" s="15">
        <v>2017</v>
      </c>
      <c r="C124" s="89">
        <v>92794</v>
      </c>
      <c r="D124" s="89">
        <v>41172</v>
      </c>
      <c r="E124" s="89">
        <v>40748</v>
      </c>
      <c r="F124" s="89">
        <v>637</v>
      </c>
      <c r="G124" s="89">
        <v>6110</v>
      </c>
      <c r="H124" s="90">
        <v>140076</v>
      </c>
    </row>
    <row r="125" spans="1:8" s="69" customFormat="1" ht="18" customHeight="1">
      <c r="A125" s="196"/>
      <c r="B125" s="15">
        <v>2018</v>
      </c>
      <c r="C125" s="89">
        <v>95564</v>
      </c>
      <c r="D125" s="89">
        <v>42109</v>
      </c>
      <c r="E125" s="89">
        <v>41689</v>
      </c>
      <c r="F125" s="89">
        <v>644</v>
      </c>
      <c r="G125" s="89">
        <v>6135</v>
      </c>
      <c r="H125" s="90">
        <v>143808</v>
      </c>
    </row>
    <row r="126" spans="1:8" s="69" customFormat="1" ht="18" customHeight="1">
      <c r="A126" s="212"/>
      <c r="B126" s="15">
        <v>2019</v>
      </c>
      <c r="C126" s="89">
        <v>98766</v>
      </c>
      <c r="D126" s="89">
        <v>43050</v>
      </c>
      <c r="E126" s="89">
        <v>42552</v>
      </c>
      <c r="F126" s="89">
        <v>702</v>
      </c>
      <c r="G126" s="89">
        <v>5797</v>
      </c>
      <c r="H126" s="90">
        <v>147613</v>
      </c>
    </row>
    <row r="127" spans="1:8" s="69" customFormat="1" ht="18" customHeight="1">
      <c r="A127" s="236"/>
      <c r="B127" s="15">
        <v>2020</v>
      </c>
      <c r="C127" s="89">
        <v>95918</v>
      </c>
      <c r="D127" s="89">
        <v>47916</v>
      </c>
      <c r="E127" s="89">
        <v>47366</v>
      </c>
      <c r="F127" s="89">
        <v>760</v>
      </c>
      <c r="G127" s="89">
        <v>6307</v>
      </c>
      <c r="H127" s="90">
        <v>150141</v>
      </c>
    </row>
    <row r="128" spans="1:8" s="69" customFormat="1" ht="18" customHeight="1">
      <c r="A128" s="273" t="s">
        <v>92</v>
      </c>
      <c r="B128" s="15">
        <v>2006</v>
      </c>
      <c r="C128" s="89">
        <v>169881</v>
      </c>
      <c r="D128" s="89">
        <v>124155</v>
      </c>
      <c r="E128" s="89">
        <v>114505</v>
      </c>
      <c r="F128" s="89">
        <v>3515</v>
      </c>
      <c r="G128" s="89">
        <v>26308</v>
      </c>
      <c r="H128" s="90">
        <v>320344</v>
      </c>
    </row>
    <row r="129" spans="1:8" s="69" customFormat="1" ht="18" customHeight="1">
      <c r="A129" s="274"/>
      <c r="B129" s="7">
        <v>2007</v>
      </c>
      <c r="C129" s="89">
        <v>181906</v>
      </c>
      <c r="D129" s="89">
        <v>139513</v>
      </c>
      <c r="E129" s="89">
        <v>129867</v>
      </c>
      <c r="F129" s="89">
        <v>4399</v>
      </c>
      <c r="G129" s="89">
        <v>27914</v>
      </c>
      <c r="H129" s="90">
        <v>349333</v>
      </c>
    </row>
    <row r="130" spans="1:8" s="69" customFormat="1" ht="18" customHeight="1">
      <c r="A130" s="274"/>
      <c r="B130" s="7">
        <v>2008</v>
      </c>
      <c r="C130" s="89">
        <v>179571</v>
      </c>
      <c r="D130" s="89">
        <v>144281</v>
      </c>
      <c r="E130" s="89">
        <v>134903</v>
      </c>
      <c r="F130" s="89">
        <v>5301</v>
      </c>
      <c r="G130" s="89">
        <v>28171</v>
      </c>
      <c r="H130" s="90">
        <v>352023</v>
      </c>
    </row>
    <row r="131" spans="1:8" s="69" customFormat="1" ht="18" customHeight="1">
      <c r="A131" s="274"/>
      <c r="B131" s="7">
        <v>2009</v>
      </c>
      <c r="C131" s="89">
        <v>167021</v>
      </c>
      <c r="D131" s="89">
        <v>134130</v>
      </c>
      <c r="E131" s="89">
        <v>125600</v>
      </c>
      <c r="F131" s="89">
        <v>5748</v>
      </c>
      <c r="G131" s="89">
        <v>24511</v>
      </c>
      <c r="H131" s="90">
        <v>325662</v>
      </c>
    </row>
    <row r="132" spans="1:8" s="69" customFormat="1" ht="18" customHeight="1">
      <c r="A132" s="274"/>
      <c r="B132" s="7">
        <v>2010</v>
      </c>
      <c r="C132" s="89">
        <v>162366</v>
      </c>
      <c r="D132" s="89">
        <v>131680</v>
      </c>
      <c r="E132" s="89">
        <v>124650</v>
      </c>
      <c r="F132" s="89">
        <v>6252</v>
      </c>
      <c r="G132" s="89">
        <v>22511</v>
      </c>
      <c r="H132" s="90">
        <v>316557</v>
      </c>
    </row>
    <row r="133" spans="1:8" s="69" customFormat="1" ht="18" customHeight="1">
      <c r="A133" s="274"/>
      <c r="B133" s="7">
        <v>2011</v>
      </c>
      <c r="C133" s="89">
        <v>154861</v>
      </c>
      <c r="D133" s="89">
        <v>131907</v>
      </c>
      <c r="E133" s="89">
        <v>124411</v>
      </c>
      <c r="F133" s="89">
        <v>7575</v>
      </c>
      <c r="G133" s="89">
        <v>21576</v>
      </c>
      <c r="H133" s="90">
        <v>308344</v>
      </c>
    </row>
    <row r="134" spans="1:8" s="69" customFormat="1" ht="18" customHeight="1">
      <c r="A134" s="274"/>
      <c r="B134" s="15">
        <v>2012</v>
      </c>
      <c r="C134" s="89">
        <v>150986</v>
      </c>
      <c r="D134" s="89">
        <v>130253</v>
      </c>
      <c r="E134" s="89">
        <v>124186</v>
      </c>
      <c r="F134" s="89">
        <v>8284</v>
      </c>
      <c r="G134" s="89">
        <v>20332</v>
      </c>
      <c r="H134" s="90">
        <v>301571</v>
      </c>
    </row>
    <row r="135" spans="1:8" s="69" customFormat="1" ht="18" customHeight="1">
      <c r="A135" s="274"/>
      <c r="B135" s="15">
        <v>2013</v>
      </c>
      <c r="C135" s="89">
        <v>147847</v>
      </c>
      <c r="D135" s="89">
        <v>126457</v>
      </c>
      <c r="E135" s="89">
        <v>119853</v>
      </c>
      <c r="F135" s="89">
        <v>9044</v>
      </c>
      <c r="G135" s="89">
        <v>18731</v>
      </c>
      <c r="H135" s="90">
        <v>293035</v>
      </c>
    </row>
    <row r="136" spans="1:8" s="69" customFormat="1" ht="18" customHeight="1">
      <c r="A136" s="274"/>
      <c r="B136" s="15">
        <v>2014</v>
      </c>
      <c r="C136" s="89">
        <v>146284</v>
      </c>
      <c r="D136" s="89">
        <v>125012</v>
      </c>
      <c r="E136" s="89">
        <v>117842</v>
      </c>
      <c r="F136" s="89">
        <v>9716</v>
      </c>
      <c r="G136" s="89">
        <v>18142</v>
      </c>
      <c r="H136" s="90">
        <v>289438</v>
      </c>
    </row>
    <row r="137" spans="1:8" s="69" customFormat="1" ht="18" customHeight="1">
      <c r="A137" s="274"/>
      <c r="B137" s="15">
        <v>2015</v>
      </c>
      <c r="C137" s="89">
        <v>147790</v>
      </c>
      <c r="D137" s="89">
        <v>123147</v>
      </c>
      <c r="E137" s="89">
        <v>115921</v>
      </c>
      <c r="F137" s="89">
        <v>9846</v>
      </c>
      <c r="G137" s="89">
        <v>16896</v>
      </c>
      <c r="H137" s="90">
        <v>287833</v>
      </c>
    </row>
    <row r="138" spans="1:8" s="69" customFormat="1" ht="18" customHeight="1">
      <c r="A138" s="274"/>
      <c r="B138" s="15">
        <v>2016</v>
      </c>
      <c r="C138" s="89">
        <v>148614</v>
      </c>
      <c r="D138" s="89">
        <v>121588</v>
      </c>
      <c r="E138" s="89">
        <v>114478</v>
      </c>
      <c r="F138" s="89">
        <v>9900</v>
      </c>
      <c r="G138" s="89">
        <v>15286</v>
      </c>
      <c r="H138" s="90">
        <v>285488</v>
      </c>
    </row>
    <row r="139" spans="1:8" s="69" customFormat="1" ht="18" customHeight="1">
      <c r="A139" s="274"/>
      <c r="B139" s="15">
        <v>2017</v>
      </c>
      <c r="C139" s="89">
        <v>149195</v>
      </c>
      <c r="D139" s="89">
        <v>120397</v>
      </c>
      <c r="E139" s="89">
        <v>113181</v>
      </c>
      <c r="F139" s="89">
        <v>10148</v>
      </c>
      <c r="G139" s="89">
        <v>15076</v>
      </c>
      <c r="H139" s="90">
        <v>284668</v>
      </c>
    </row>
    <row r="140" spans="1:8" s="69" customFormat="1" ht="18" customHeight="1">
      <c r="A140" s="196"/>
      <c r="B140" s="15">
        <v>2018</v>
      </c>
      <c r="C140" s="89">
        <v>151348</v>
      </c>
      <c r="D140" s="89">
        <v>120364</v>
      </c>
      <c r="E140" s="89">
        <v>113072</v>
      </c>
      <c r="F140" s="89">
        <v>10237</v>
      </c>
      <c r="G140" s="89">
        <v>15766</v>
      </c>
      <c r="H140" s="90">
        <v>287478</v>
      </c>
    </row>
    <row r="141" spans="1:8" s="69" customFormat="1" ht="18" customHeight="1">
      <c r="A141" s="212"/>
      <c r="B141" s="15">
        <v>2019</v>
      </c>
      <c r="C141" s="89">
        <v>154859</v>
      </c>
      <c r="D141" s="89">
        <v>120854</v>
      </c>
      <c r="E141" s="89">
        <v>113303</v>
      </c>
      <c r="F141" s="89">
        <v>10632</v>
      </c>
      <c r="G141" s="89">
        <v>15542</v>
      </c>
      <c r="H141" s="90">
        <v>291255</v>
      </c>
    </row>
    <row r="142" spans="1:8" s="69" customFormat="1" ht="18" customHeight="1">
      <c r="A142" s="236"/>
      <c r="B142" s="15">
        <v>2020</v>
      </c>
      <c r="C142" s="89">
        <v>150237</v>
      </c>
      <c r="D142" s="89">
        <v>128526</v>
      </c>
      <c r="E142" s="89">
        <v>120635</v>
      </c>
      <c r="F142" s="89">
        <v>11408</v>
      </c>
      <c r="G142" s="89">
        <v>15822</v>
      </c>
      <c r="H142" s="90">
        <v>294585</v>
      </c>
    </row>
    <row r="143" spans="1:8" s="69" customFormat="1" ht="18" customHeight="1">
      <c r="A143" s="273" t="s">
        <v>93</v>
      </c>
      <c r="B143" s="15">
        <v>2006</v>
      </c>
      <c r="C143" s="89">
        <v>277810</v>
      </c>
      <c r="D143" s="89">
        <v>260512</v>
      </c>
      <c r="E143" s="89">
        <v>248794</v>
      </c>
      <c r="F143" s="89">
        <v>934</v>
      </c>
      <c r="G143" s="89">
        <v>26066</v>
      </c>
      <c r="H143" s="90">
        <v>564388</v>
      </c>
    </row>
    <row r="144" spans="1:8" s="69" customFormat="1" ht="18" customHeight="1">
      <c r="A144" s="274"/>
      <c r="B144" s="7">
        <v>2007</v>
      </c>
      <c r="C144" s="89">
        <v>300229</v>
      </c>
      <c r="D144" s="89">
        <v>291000</v>
      </c>
      <c r="E144" s="89">
        <v>281357</v>
      </c>
      <c r="F144" s="89">
        <v>1302</v>
      </c>
      <c r="G144" s="89">
        <v>30580</v>
      </c>
      <c r="H144" s="90">
        <v>621809</v>
      </c>
    </row>
    <row r="145" spans="1:8" s="69" customFormat="1" ht="18" customHeight="1">
      <c r="A145" s="274"/>
      <c r="B145" s="7">
        <v>2008</v>
      </c>
      <c r="C145" s="89">
        <v>303482</v>
      </c>
      <c r="D145" s="89">
        <v>293191</v>
      </c>
      <c r="E145" s="89">
        <v>284483</v>
      </c>
      <c r="F145" s="89">
        <v>2083</v>
      </c>
      <c r="G145" s="89">
        <v>33475</v>
      </c>
      <c r="H145" s="90">
        <v>630148</v>
      </c>
    </row>
    <row r="146" spans="1:8" s="69" customFormat="1" ht="18" customHeight="1">
      <c r="A146" s="274"/>
      <c r="B146" s="7">
        <v>2009</v>
      </c>
      <c r="C146" s="89">
        <v>299231</v>
      </c>
      <c r="D146" s="89">
        <v>275139</v>
      </c>
      <c r="E146" s="89">
        <v>267892</v>
      </c>
      <c r="F146" s="89">
        <v>2355</v>
      </c>
      <c r="G146" s="89">
        <v>31535</v>
      </c>
      <c r="H146" s="90">
        <v>605905</v>
      </c>
    </row>
    <row r="147" spans="1:8" s="69" customFormat="1" ht="18" customHeight="1">
      <c r="A147" s="274"/>
      <c r="B147" s="7">
        <v>2010</v>
      </c>
      <c r="C147" s="89">
        <v>294528</v>
      </c>
      <c r="D147" s="89">
        <v>266433</v>
      </c>
      <c r="E147" s="89">
        <v>261695</v>
      </c>
      <c r="F147" s="89">
        <v>2350</v>
      </c>
      <c r="G147" s="89">
        <v>29434</v>
      </c>
      <c r="H147" s="90">
        <v>590395</v>
      </c>
    </row>
    <row r="148" spans="1:8" s="69" customFormat="1" ht="18" customHeight="1">
      <c r="A148" s="274"/>
      <c r="B148" s="7">
        <v>2011</v>
      </c>
      <c r="C148" s="89">
        <v>286116</v>
      </c>
      <c r="D148" s="89">
        <v>258507</v>
      </c>
      <c r="E148" s="89">
        <v>254286</v>
      </c>
      <c r="F148" s="89">
        <v>2778</v>
      </c>
      <c r="G148" s="89">
        <v>28726</v>
      </c>
      <c r="H148" s="90">
        <v>573349</v>
      </c>
    </row>
    <row r="149" spans="1:8" s="69" customFormat="1" ht="18" customHeight="1">
      <c r="A149" s="274"/>
      <c r="B149" s="15">
        <v>2012</v>
      </c>
      <c r="C149" s="89">
        <v>280680</v>
      </c>
      <c r="D149" s="89">
        <v>250701</v>
      </c>
      <c r="E149" s="89">
        <v>248923</v>
      </c>
      <c r="F149" s="89">
        <v>2720</v>
      </c>
      <c r="G149" s="89">
        <v>27322</v>
      </c>
      <c r="H149" s="90">
        <v>558703</v>
      </c>
    </row>
    <row r="150" spans="1:8" s="69" customFormat="1" ht="18" customHeight="1">
      <c r="A150" s="274"/>
      <c r="B150" s="15">
        <v>2013</v>
      </c>
      <c r="C150" s="89">
        <v>256202</v>
      </c>
      <c r="D150" s="89">
        <v>255528</v>
      </c>
      <c r="E150" s="89">
        <v>253667</v>
      </c>
      <c r="F150" s="89">
        <v>2816</v>
      </c>
      <c r="G150" s="89">
        <v>24691</v>
      </c>
      <c r="H150" s="90">
        <v>536421</v>
      </c>
    </row>
    <row r="151" spans="1:8" s="69" customFormat="1" ht="18" customHeight="1">
      <c r="A151" s="274"/>
      <c r="B151" s="15">
        <v>2014</v>
      </c>
      <c r="C151" s="89">
        <v>265627</v>
      </c>
      <c r="D151" s="89">
        <v>243682</v>
      </c>
      <c r="E151" s="89">
        <v>241770</v>
      </c>
      <c r="F151" s="89">
        <v>2986</v>
      </c>
      <c r="G151" s="89">
        <v>22881</v>
      </c>
      <c r="H151" s="90">
        <v>532190</v>
      </c>
    </row>
    <row r="152" spans="1:8" s="69" customFormat="1" ht="18" customHeight="1">
      <c r="A152" s="274"/>
      <c r="B152" s="15">
        <v>2015</v>
      </c>
      <c r="C152" s="89">
        <v>277841</v>
      </c>
      <c r="D152" s="89">
        <v>235442</v>
      </c>
      <c r="E152" s="89">
        <v>233485</v>
      </c>
      <c r="F152" s="89">
        <v>3045</v>
      </c>
      <c r="G152" s="89">
        <v>22434</v>
      </c>
      <c r="H152" s="90">
        <v>535717</v>
      </c>
    </row>
    <row r="153" spans="1:8" s="69" customFormat="1" ht="18" customHeight="1">
      <c r="A153" s="274"/>
      <c r="B153" s="15">
        <v>2016</v>
      </c>
      <c r="C153" s="89">
        <v>279415</v>
      </c>
      <c r="D153" s="89">
        <v>231427</v>
      </c>
      <c r="E153" s="89">
        <v>229410</v>
      </c>
      <c r="F153" s="89">
        <v>3023</v>
      </c>
      <c r="G153" s="89">
        <v>20987</v>
      </c>
      <c r="H153" s="90">
        <v>531829</v>
      </c>
    </row>
    <row r="154" spans="1:8" s="69" customFormat="1" ht="18" customHeight="1">
      <c r="A154" s="274"/>
      <c r="B154" s="15">
        <v>2017</v>
      </c>
      <c r="C154" s="89">
        <v>280572</v>
      </c>
      <c r="D154" s="89">
        <v>227152</v>
      </c>
      <c r="E154" s="89">
        <v>225151</v>
      </c>
      <c r="F154" s="89">
        <v>3070</v>
      </c>
      <c r="G154" s="89">
        <v>20336</v>
      </c>
      <c r="H154" s="90">
        <v>528060</v>
      </c>
    </row>
    <row r="155" spans="1:8" s="69" customFormat="1" ht="18" customHeight="1">
      <c r="A155" s="196"/>
      <c r="B155" s="15">
        <v>2018</v>
      </c>
      <c r="C155" s="89">
        <v>285698</v>
      </c>
      <c r="D155" s="89">
        <v>219005</v>
      </c>
      <c r="E155" s="89">
        <v>217001</v>
      </c>
      <c r="F155" s="89">
        <v>3140</v>
      </c>
      <c r="G155" s="89">
        <v>19943</v>
      </c>
      <c r="H155" s="90">
        <v>524646</v>
      </c>
    </row>
    <row r="156" spans="1:8" s="69" customFormat="1" ht="18" customHeight="1">
      <c r="A156" s="212"/>
      <c r="B156" s="15">
        <v>2019</v>
      </c>
      <c r="C156" s="89">
        <v>289540</v>
      </c>
      <c r="D156" s="89">
        <v>213218</v>
      </c>
      <c r="E156" s="89">
        <v>211200</v>
      </c>
      <c r="F156" s="89">
        <v>3098</v>
      </c>
      <c r="G156" s="89">
        <v>19504</v>
      </c>
      <c r="H156" s="90">
        <v>522262</v>
      </c>
    </row>
    <row r="157" spans="1:8" s="69" customFormat="1" ht="18" customHeight="1">
      <c r="A157" s="236"/>
      <c r="B157" s="15">
        <v>2020</v>
      </c>
      <c r="C157" s="89">
        <v>274611</v>
      </c>
      <c r="D157" s="89">
        <v>224641</v>
      </c>
      <c r="E157" s="89">
        <v>222452</v>
      </c>
      <c r="F157" s="89">
        <v>3609</v>
      </c>
      <c r="G157" s="89">
        <v>21569</v>
      </c>
      <c r="H157" s="90">
        <v>520821</v>
      </c>
    </row>
    <row r="158" spans="1:8" s="69" customFormat="1" ht="18" customHeight="1">
      <c r="A158" s="273" t="s">
        <v>44</v>
      </c>
      <c r="B158" s="15">
        <v>2006</v>
      </c>
      <c r="C158" s="89">
        <v>80654</v>
      </c>
      <c r="D158" s="89">
        <v>115579</v>
      </c>
      <c r="E158" s="89">
        <v>106978</v>
      </c>
      <c r="F158" s="89">
        <v>3439</v>
      </c>
      <c r="G158" s="89">
        <v>30343</v>
      </c>
      <c r="H158" s="90">
        <v>226576</v>
      </c>
    </row>
    <row r="159" spans="1:8" s="69" customFormat="1" ht="18" customHeight="1">
      <c r="A159" s="274"/>
      <c r="B159" s="7">
        <v>2007</v>
      </c>
      <c r="C159" s="89">
        <v>52514</v>
      </c>
      <c r="D159" s="89">
        <v>83900</v>
      </c>
      <c r="E159" s="89">
        <v>78337</v>
      </c>
      <c r="F159" s="89">
        <v>3323</v>
      </c>
      <c r="G159" s="89">
        <v>16139</v>
      </c>
      <c r="H159" s="90">
        <v>152553</v>
      </c>
    </row>
    <row r="160" spans="1:8" s="69" customFormat="1" ht="18" customHeight="1">
      <c r="A160" s="274"/>
      <c r="B160" s="7">
        <v>2008</v>
      </c>
      <c r="C160" s="89">
        <v>40833</v>
      </c>
      <c r="D160" s="89">
        <v>73907</v>
      </c>
      <c r="E160" s="89">
        <v>69370</v>
      </c>
      <c r="F160" s="89">
        <v>3439</v>
      </c>
      <c r="G160" s="89">
        <v>6851</v>
      </c>
      <c r="H160" s="90">
        <v>121591</v>
      </c>
    </row>
    <row r="161" spans="1:8" s="69" customFormat="1" ht="18" customHeight="1">
      <c r="A161" s="274"/>
      <c r="B161" s="7">
        <v>2009</v>
      </c>
      <c r="C161" s="89">
        <v>38800</v>
      </c>
      <c r="D161" s="89">
        <v>71936</v>
      </c>
      <c r="E161" s="89">
        <v>67494</v>
      </c>
      <c r="F161" s="89">
        <v>3987</v>
      </c>
      <c r="G161" s="89">
        <v>6271</v>
      </c>
      <c r="H161" s="90">
        <v>117007</v>
      </c>
    </row>
    <row r="162" spans="1:8" s="69" customFormat="1" ht="18" customHeight="1">
      <c r="A162" s="274"/>
      <c r="B162" s="7">
        <v>2010</v>
      </c>
      <c r="C162" s="89">
        <v>37654</v>
      </c>
      <c r="D162" s="89">
        <v>71236</v>
      </c>
      <c r="E162" s="89">
        <v>67230</v>
      </c>
      <c r="F162" s="89">
        <v>4358</v>
      </c>
      <c r="G162" s="89">
        <v>5714</v>
      </c>
      <c r="H162" s="90">
        <v>114604</v>
      </c>
    </row>
    <row r="163" spans="1:8" s="69" customFormat="1" ht="18" customHeight="1">
      <c r="A163" s="274"/>
      <c r="B163" s="7">
        <v>2011</v>
      </c>
      <c r="C163" s="89">
        <v>36271</v>
      </c>
      <c r="D163" s="89">
        <v>70799</v>
      </c>
      <c r="E163" s="89">
        <v>66549</v>
      </c>
      <c r="F163" s="89">
        <v>5356</v>
      </c>
      <c r="G163" s="89">
        <v>5475</v>
      </c>
      <c r="H163" s="90">
        <v>112545</v>
      </c>
    </row>
    <row r="164" spans="1:8" s="69" customFormat="1" ht="18" customHeight="1">
      <c r="A164" s="274"/>
      <c r="B164" s="15">
        <v>2012</v>
      </c>
      <c r="C164" s="89">
        <v>34759</v>
      </c>
      <c r="D164" s="89">
        <v>70942</v>
      </c>
      <c r="E164" s="89">
        <v>67285</v>
      </c>
      <c r="F164" s="89">
        <v>5942</v>
      </c>
      <c r="G164" s="89">
        <v>4947</v>
      </c>
      <c r="H164" s="90">
        <v>110648</v>
      </c>
    </row>
    <row r="165" spans="1:8" s="69" customFormat="1" ht="18" customHeight="1">
      <c r="A165" s="274"/>
      <c r="B165" s="15">
        <v>2013</v>
      </c>
      <c r="C165" s="89">
        <v>33864</v>
      </c>
      <c r="D165" s="89">
        <v>69387</v>
      </c>
      <c r="E165" s="89">
        <v>65700</v>
      </c>
      <c r="F165" s="89">
        <v>6184</v>
      </c>
      <c r="G165" s="89">
        <v>4613</v>
      </c>
      <c r="H165" s="90">
        <v>107864</v>
      </c>
    </row>
    <row r="166" spans="1:8" s="69" customFormat="1" ht="18" customHeight="1">
      <c r="A166" s="274"/>
      <c r="B166" s="15">
        <v>2014</v>
      </c>
      <c r="C166" s="89">
        <v>33882</v>
      </c>
      <c r="D166" s="89">
        <v>68156</v>
      </c>
      <c r="E166" s="89">
        <v>64392</v>
      </c>
      <c r="F166" s="89">
        <v>6352</v>
      </c>
      <c r="G166" s="89">
        <v>4612</v>
      </c>
      <c r="H166" s="90">
        <v>106650</v>
      </c>
    </row>
    <row r="167" spans="1:8" s="69" customFormat="1" ht="18" customHeight="1">
      <c r="A167" s="274"/>
      <c r="B167" s="15">
        <v>2015</v>
      </c>
      <c r="C167" s="89">
        <v>35015</v>
      </c>
      <c r="D167" s="89">
        <v>66761</v>
      </c>
      <c r="E167" s="89">
        <v>62991</v>
      </c>
      <c r="F167" s="89">
        <v>6372</v>
      </c>
      <c r="G167" s="89">
        <v>4124</v>
      </c>
      <c r="H167" s="90">
        <v>105900</v>
      </c>
    </row>
    <row r="168" spans="1:8" s="69" customFormat="1" ht="18" customHeight="1">
      <c r="A168" s="274"/>
      <c r="B168" s="15">
        <v>2016</v>
      </c>
      <c r="C168" s="89">
        <v>35706</v>
      </c>
      <c r="D168" s="89">
        <v>65996</v>
      </c>
      <c r="E168" s="89">
        <v>62133</v>
      </c>
      <c r="F168" s="89">
        <v>6423</v>
      </c>
      <c r="G168" s="89">
        <v>3924</v>
      </c>
      <c r="H168" s="90">
        <v>105626</v>
      </c>
    </row>
    <row r="169" spans="1:8" s="69" customFormat="1" ht="18" customHeight="1">
      <c r="A169" s="274"/>
      <c r="B169" s="15">
        <v>2017</v>
      </c>
      <c r="C169" s="89">
        <v>37041</v>
      </c>
      <c r="D169" s="89">
        <v>66435</v>
      </c>
      <c r="E169" s="89">
        <v>62473</v>
      </c>
      <c r="F169" s="89">
        <v>6846</v>
      </c>
      <c r="G169" s="89">
        <v>3604</v>
      </c>
      <c r="H169" s="90">
        <v>107080</v>
      </c>
    </row>
    <row r="170" spans="1:8" s="69" customFormat="1" ht="18" customHeight="1">
      <c r="A170" s="196"/>
      <c r="B170" s="15">
        <v>2018</v>
      </c>
      <c r="C170" s="89">
        <v>39768</v>
      </c>
      <c r="D170" s="89">
        <v>68531</v>
      </c>
      <c r="E170" s="89">
        <v>64405</v>
      </c>
      <c r="F170" s="89">
        <v>6940</v>
      </c>
      <c r="G170" s="89">
        <v>4732</v>
      </c>
      <c r="H170" s="90">
        <v>113031</v>
      </c>
    </row>
    <row r="171" spans="1:8" s="69" customFormat="1" ht="18" customHeight="1">
      <c r="A171" s="212"/>
      <c r="B171" s="15">
        <v>2019</v>
      </c>
      <c r="C171" s="89">
        <v>46197</v>
      </c>
      <c r="D171" s="89">
        <v>77135</v>
      </c>
      <c r="E171" s="89">
        <v>72808</v>
      </c>
      <c r="F171" s="89">
        <v>7391</v>
      </c>
      <c r="G171" s="89">
        <v>7300</v>
      </c>
      <c r="H171" s="90">
        <v>130632</v>
      </c>
    </row>
    <row r="172" spans="1:8" s="69" customFormat="1" ht="18" customHeight="1">
      <c r="A172" s="236"/>
      <c r="B172" s="15">
        <v>2020</v>
      </c>
      <c r="C172" s="89">
        <v>50142</v>
      </c>
      <c r="D172" s="89">
        <v>86497</v>
      </c>
      <c r="E172" s="89">
        <v>81761</v>
      </c>
      <c r="F172" s="89">
        <v>8420</v>
      </c>
      <c r="G172" s="89">
        <v>12026</v>
      </c>
      <c r="H172" s="90">
        <v>148665</v>
      </c>
    </row>
    <row r="173" spans="1:8" s="69" customFormat="1" ht="18" customHeight="1">
      <c r="A173" s="273" t="s">
        <v>45</v>
      </c>
      <c r="B173" s="15">
        <v>2006</v>
      </c>
      <c r="C173" s="89">
        <v>171331</v>
      </c>
      <c r="D173" s="89">
        <v>169463</v>
      </c>
      <c r="E173" s="89">
        <v>158559</v>
      </c>
      <c r="F173" s="89">
        <v>1362</v>
      </c>
      <c r="G173" s="89">
        <v>26472</v>
      </c>
      <c r="H173" s="90">
        <v>367266</v>
      </c>
    </row>
    <row r="174" spans="1:8" s="69" customFormat="1" ht="18" customHeight="1">
      <c r="A174" s="274"/>
      <c r="B174" s="7">
        <v>2007</v>
      </c>
      <c r="C174" s="89">
        <v>174674</v>
      </c>
      <c r="D174" s="89">
        <v>173535</v>
      </c>
      <c r="E174" s="89">
        <v>165963</v>
      </c>
      <c r="F174" s="89">
        <v>1133</v>
      </c>
      <c r="G174" s="89">
        <v>24396</v>
      </c>
      <c r="H174" s="90">
        <v>372605</v>
      </c>
    </row>
    <row r="175" spans="1:8" s="69" customFormat="1" ht="18" customHeight="1">
      <c r="A175" s="274"/>
      <c r="B175" s="7">
        <v>2008</v>
      </c>
      <c r="C175" s="89">
        <v>173610</v>
      </c>
      <c r="D175" s="89">
        <v>173272</v>
      </c>
      <c r="E175" s="89">
        <v>166780</v>
      </c>
      <c r="F175" s="89">
        <v>1339</v>
      </c>
      <c r="G175" s="89">
        <v>23548</v>
      </c>
      <c r="H175" s="90">
        <v>370430</v>
      </c>
    </row>
    <row r="176" spans="1:8" s="69" customFormat="1" ht="18" customHeight="1">
      <c r="A176" s="274"/>
      <c r="B176" s="7">
        <v>2009</v>
      </c>
      <c r="C176" s="89">
        <v>176433</v>
      </c>
      <c r="D176" s="89">
        <v>166599</v>
      </c>
      <c r="E176" s="89">
        <v>160961</v>
      </c>
      <c r="F176" s="89">
        <v>1568</v>
      </c>
      <c r="G176" s="89">
        <v>22317</v>
      </c>
      <c r="H176" s="90">
        <v>365349</v>
      </c>
    </row>
    <row r="177" spans="1:8" s="69" customFormat="1" ht="18" customHeight="1">
      <c r="A177" s="274"/>
      <c r="B177" s="7">
        <v>2010</v>
      </c>
      <c r="C177" s="89">
        <v>176961</v>
      </c>
      <c r="D177" s="89">
        <v>165084</v>
      </c>
      <c r="E177" s="89">
        <v>161487</v>
      </c>
      <c r="F177" s="89">
        <v>1606</v>
      </c>
      <c r="G177" s="89">
        <v>21322</v>
      </c>
      <c r="H177" s="90">
        <v>363367</v>
      </c>
    </row>
    <row r="178" spans="1:8" s="69" customFormat="1" ht="18" customHeight="1">
      <c r="A178" s="274"/>
      <c r="B178" s="7">
        <v>2011</v>
      </c>
      <c r="C178" s="89">
        <v>170119</v>
      </c>
      <c r="D178" s="89">
        <v>171521</v>
      </c>
      <c r="E178" s="89">
        <v>168217</v>
      </c>
      <c r="F178" s="89">
        <v>2005</v>
      </c>
      <c r="G178" s="89">
        <v>21077</v>
      </c>
      <c r="H178" s="90">
        <v>362717</v>
      </c>
    </row>
    <row r="179" spans="1:8" s="69" customFormat="1" ht="18" customHeight="1">
      <c r="A179" s="274"/>
      <c r="B179" s="15">
        <v>2012</v>
      </c>
      <c r="C179" s="89">
        <v>199391</v>
      </c>
      <c r="D179" s="89">
        <v>140949</v>
      </c>
      <c r="E179" s="89">
        <v>139589</v>
      </c>
      <c r="F179" s="89">
        <v>2080</v>
      </c>
      <c r="G179" s="89">
        <v>20926</v>
      </c>
      <c r="H179" s="90">
        <v>361266</v>
      </c>
    </row>
    <row r="180" spans="1:8" s="69" customFormat="1" ht="18" customHeight="1">
      <c r="A180" s="274"/>
      <c r="B180" s="15">
        <v>2013</v>
      </c>
      <c r="C180" s="89">
        <v>187780</v>
      </c>
      <c r="D180" s="89">
        <v>149773</v>
      </c>
      <c r="E180" s="89">
        <v>148430</v>
      </c>
      <c r="F180" s="89">
        <v>2038</v>
      </c>
      <c r="G180" s="89">
        <v>19102</v>
      </c>
      <c r="H180" s="90">
        <v>356655</v>
      </c>
    </row>
    <row r="181" spans="1:8" s="69" customFormat="1" ht="18" customHeight="1">
      <c r="A181" s="274"/>
      <c r="B181" s="15">
        <v>2014</v>
      </c>
      <c r="C181" s="89">
        <v>199111</v>
      </c>
      <c r="D181" s="89">
        <v>144678</v>
      </c>
      <c r="E181" s="89">
        <v>143261</v>
      </c>
      <c r="F181" s="89">
        <v>2134</v>
      </c>
      <c r="G181" s="89">
        <v>17859</v>
      </c>
      <c r="H181" s="90">
        <v>361648</v>
      </c>
    </row>
    <row r="182" spans="1:8" s="69" customFormat="1" ht="18" customHeight="1">
      <c r="A182" s="274"/>
      <c r="B182" s="15">
        <v>2015</v>
      </c>
      <c r="C182" s="89">
        <v>210884</v>
      </c>
      <c r="D182" s="89">
        <v>143214</v>
      </c>
      <c r="E182" s="89">
        <v>141751</v>
      </c>
      <c r="F182" s="89">
        <v>2277</v>
      </c>
      <c r="G182" s="89">
        <v>17691</v>
      </c>
      <c r="H182" s="90">
        <v>371789</v>
      </c>
    </row>
    <row r="183" spans="1:8" s="69" customFormat="1" ht="18" customHeight="1">
      <c r="A183" s="274"/>
      <c r="B183" s="15">
        <v>2016</v>
      </c>
      <c r="C183" s="89">
        <v>200822</v>
      </c>
      <c r="D183" s="89">
        <v>166735</v>
      </c>
      <c r="E183" s="89">
        <v>165148</v>
      </c>
      <c r="F183" s="89">
        <v>2490</v>
      </c>
      <c r="G183" s="89">
        <v>17580</v>
      </c>
      <c r="H183" s="90">
        <v>385137</v>
      </c>
    </row>
    <row r="184" spans="1:8" s="69" customFormat="1" ht="18" customHeight="1">
      <c r="A184" s="274"/>
      <c r="B184" s="15">
        <v>2017</v>
      </c>
      <c r="C184" s="89">
        <v>187247</v>
      </c>
      <c r="D184" s="89">
        <v>198315</v>
      </c>
      <c r="E184" s="89">
        <v>196354</v>
      </c>
      <c r="F184" s="89">
        <v>3206</v>
      </c>
      <c r="G184" s="89">
        <v>18670</v>
      </c>
      <c r="H184" s="90">
        <v>404232</v>
      </c>
    </row>
    <row r="185" spans="1:8" s="69" customFormat="1" ht="18" customHeight="1">
      <c r="A185" s="196"/>
      <c r="B185" s="15">
        <v>2018</v>
      </c>
      <c r="C185" s="89">
        <v>203938</v>
      </c>
      <c r="D185" s="89">
        <v>206974</v>
      </c>
      <c r="E185" s="89">
        <v>204556</v>
      </c>
      <c r="F185" s="89">
        <v>3920</v>
      </c>
      <c r="G185" s="89">
        <v>20894</v>
      </c>
      <c r="H185" s="90">
        <v>431806</v>
      </c>
    </row>
    <row r="186" spans="1:8" s="69" customFormat="1" ht="18" customHeight="1">
      <c r="A186" s="212"/>
      <c r="B186" s="15">
        <v>2019</v>
      </c>
      <c r="C186" s="89">
        <v>222371</v>
      </c>
      <c r="D186" s="89">
        <v>215181</v>
      </c>
      <c r="E186" s="89">
        <v>212475</v>
      </c>
      <c r="F186" s="89">
        <v>4296</v>
      </c>
      <c r="G186" s="89">
        <v>21620</v>
      </c>
      <c r="H186" s="90">
        <v>459172</v>
      </c>
    </row>
    <row r="187" spans="1:8" s="69" customFormat="1" ht="18" customHeight="1">
      <c r="A187" s="236"/>
      <c r="B187" s="15">
        <v>2020</v>
      </c>
      <c r="C187" s="89">
        <v>161386</v>
      </c>
      <c r="D187" s="89">
        <v>280074</v>
      </c>
      <c r="E187" s="89">
        <v>275462</v>
      </c>
      <c r="F187" s="89">
        <v>7655</v>
      </c>
      <c r="G187" s="89">
        <v>26802</v>
      </c>
      <c r="H187" s="90">
        <v>468262</v>
      </c>
    </row>
    <row r="188" spans="1:8" s="69" customFormat="1" ht="18" customHeight="1">
      <c r="A188" s="273" t="s">
        <v>46</v>
      </c>
      <c r="B188" s="15">
        <v>2006</v>
      </c>
      <c r="C188" s="89">
        <v>29075</v>
      </c>
      <c r="D188" s="89">
        <v>17541</v>
      </c>
      <c r="E188" s="89">
        <v>16050</v>
      </c>
      <c r="F188" s="89">
        <v>425</v>
      </c>
      <c r="G188" s="89">
        <v>6873</v>
      </c>
      <c r="H188" s="90">
        <v>53489</v>
      </c>
    </row>
    <row r="189" spans="1:8" s="69" customFormat="1" ht="18" customHeight="1">
      <c r="A189" s="274"/>
      <c r="B189" s="7">
        <v>2007</v>
      </c>
      <c r="C189" s="89">
        <v>30709</v>
      </c>
      <c r="D189" s="89">
        <v>16877</v>
      </c>
      <c r="E189" s="89">
        <v>15699</v>
      </c>
      <c r="F189" s="89">
        <v>426</v>
      </c>
      <c r="G189" s="89">
        <v>6232</v>
      </c>
      <c r="H189" s="90">
        <v>53818</v>
      </c>
    </row>
    <row r="190" spans="1:8" s="69" customFormat="1" ht="18" customHeight="1">
      <c r="A190" s="274"/>
      <c r="B190" s="7">
        <v>2008</v>
      </c>
      <c r="C190" s="89">
        <v>31018</v>
      </c>
      <c r="D190" s="89">
        <v>16131</v>
      </c>
      <c r="E190" s="89">
        <v>15169</v>
      </c>
      <c r="F190" s="89">
        <v>432</v>
      </c>
      <c r="G190" s="89">
        <v>5498</v>
      </c>
      <c r="H190" s="90">
        <v>52647</v>
      </c>
    </row>
    <row r="191" spans="1:8" s="69" customFormat="1" ht="18" customHeight="1">
      <c r="A191" s="274"/>
      <c r="B191" s="7">
        <v>2009</v>
      </c>
      <c r="C191" s="89">
        <v>30575</v>
      </c>
      <c r="D191" s="89">
        <v>16139</v>
      </c>
      <c r="E191" s="89">
        <v>15206</v>
      </c>
      <c r="F191" s="89">
        <v>509</v>
      </c>
      <c r="G191" s="89">
        <v>5095</v>
      </c>
      <c r="H191" s="90">
        <v>51809</v>
      </c>
    </row>
    <row r="192" spans="1:8" s="69" customFormat="1" ht="18" customHeight="1">
      <c r="A192" s="274"/>
      <c r="B192" s="7">
        <v>2010</v>
      </c>
      <c r="C192" s="89">
        <v>30799</v>
      </c>
      <c r="D192" s="89">
        <v>16304</v>
      </c>
      <c r="E192" s="89">
        <v>15612</v>
      </c>
      <c r="F192" s="89">
        <v>536</v>
      </c>
      <c r="G192" s="89">
        <v>4792</v>
      </c>
      <c r="H192" s="90">
        <v>51895</v>
      </c>
    </row>
    <row r="193" spans="1:8" s="69" customFormat="1" ht="18" customHeight="1">
      <c r="A193" s="274"/>
      <c r="B193" s="7">
        <v>2011</v>
      </c>
      <c r="C193" s="89">
        <v>30851</v>
      </c>
      <c r="D193" s="89">
        <v>16916</v>
      </c>
      <c r="E193" s="89">
        <v>16184</v>
      </c>
      <c r="F193" s="89">
        <v>614</v>
      </c>
      <c r="G193" s="89">
        <v>5247</v>
      </c>
      <c r="H193" s="90">
        <v>53014</v>
      </c>
    </row>
    <row r="194" spans="1:8" s="69" customFormat="1" ht="18" customHeight="1">
      <c r="A194" s="274"/>
      <c r="B194" s="15">
        <v>2012</v>
      </c>
      <c r="C194" s="89">
        <v>31105</v>
      </c>
      <c r="D194" s="89">
        <v>17915</v>
      </c>
      <c r="E194" s="89">
        <v>17378</v>
      </c>
      <c r="F194" s="89">
        <v>710</v>
      </c>
      <c r="G194" s="89">
        <v>5089</v>
      </c>
      <c r="H194" s="90">
        <v>54109</v>
      </c>
    </row>
    <row r="195" spans="1:8" s="69" customFormat="1" ht="18" customHeight="1">
      <c r="A195" s="274"/>
      <c r="B195" s="15">
        <v>2013</v>
      </c>
      <c r="C195" s="89">
        <v>32016</v>
      </c>
      <c r="D195" s="89">
        <v>17963</v>
      </c>
      <c r="E195" s="89">
        <v>17347</v>
      </c>
      <c r="F195" s="89">
        <v>796</v>
      </c>
      <c r="G195" s="89">
        <v>4644</v>
      </c>
      <c r="H195" s="90">
        <v>54623</v>
      </c>
    </row>
    <row r="196" spans="1:8" s="69" customFormat="1" ht="18" customHeight="1">
      <c r="A196" s="274"/>
      <c r="B196" s="15">
        <v>2014</v>
      </c>
      <c r="C196" s="89">
        <v>32854</v>
      </c>
      <c r="D196" s="89">
        <v>18597</v>
      </c>
      <c r="E196" s="89">
        <v>17892</v>
      </c>
      <c r="F196" s="89">
        <v>924</v>
      </c>
      <c r="G196" s="89">
        <v>4566</v>
      </c>
      <c r="H196" s="90">
        <v>56017</v>
      </c>
    </row>
    <row r="197" spans="1:8" s="69" customFormat="1" ht="18" customHeight="1">
      <c r="A197" s="274"/>
      <c r="B197" s="15">
        <v>2015</v>
      </c>
      <c r="C197" s="89">
        <v>34351</v>
      </c>
      <c r="D197" s="89">
        <v>19468</v>
      </c>
      <c r="E197" s="89">
        <v>18647</v>
      </c>
      <c r="F197" s="89">
        <v>1052</v>
      </c>
      <c r="G197" s="89">
        <v>4349</v>
      </c>
      <c r="H197" s="90">
        <v>58168</v>
      </c>
    </row>
    <row r="198" spans="1:8" s="69" customFormat="1" ht="18" customHeight="1">
      <c r="A198" s="274"/>
      <c r="B198" s="15">
        <v>2016</v>
      </c>
      <c r="C198" s="89">
        <v>35574</v>
      </c>
      <c r="D198" s="89">
        <v>20513</v>
      </c>
      <c r="E198" s="89">
        <v>19643</v>
      </c>
      <c r="F198" s="89">
        <v>1137</v>
      </c>
      <c r="G198" s="89">
        <v>4568</v>
      </c>
      <c r="H198" s="90">
        <v>60655</v>
      </c>
    </row>
    <row r="199" spans="1:8" s="69" customFormat="1" ht="18" customHeight="1">
      <c r="A199" s="274"/>
      <c r="B199" s="15">
        <v>2017</v>
      </c>
      <c r="C199" s="89">
        <v>37719</v>
      </c>
      <c r="D199" s="89">
        <v>21986</v>
      </c>
      <c r="E199" s="89">
        <v>20947</v>
      </c>
      <c r="F199" s="89">
        <v>1379</v>
      </c>
      <c r="G199" s="89">
        <v>4760</v>
      </c>
      <c r="H199" s="90">
        <v>64465</v>
      </c>
    </row>
    <row r="200" spans="1:8" s="69" customFormat="1" ht="18" customHeight="1">
      <c r="A200" s="196"/>
      <c r="B200" s="15">
        <v>2018</v>
      </c>
      <c r="C200" s="89">
        <v>40294</v>
      </c>
      <c r="D200" s="89">
        <v>24120</v>
      </c>
      <c r="E200" s="89">
        <v>22914</v>
      </c>
      <c r="F200" s="89">
        <v>1529</v>
      </c>
      <c r="G200" s="89">
        <v>5285</v>
      </c>
      <c r="H200" s="90">
        <v>69699</v>
      </c>
    </row>
    <row r="201" spans="1:8" s="69" customFormat="1" ht="18" customHeight="1">
      <c r="A201" s="218"/>
      <c r="B201" s="15">
        <v>2019</v>
      </c>
      <c r="C201" s="89">
        <v>42960</v>
      </c>
      <c r="D201" s="89">
        <v>27538</v>
      </c>
      <c r="E201" s="89">
        <v>26041</v>
      </c>
      <c r="F201" s="89">
        <v>1852</v>
      </c>
      <c r="G201" s="89">
        <v>5664</v>
      </c>
      <c r="H201" s="90">
        <v>76162</v>
      </c>
    </row>
    <row r="202" spans="1:8" s="69" customFormat="1" ht="18" customHeight="1">
      <c r="A202" s="236"/>
      <c r="B202" s="15">
        <v>2020</v>
      </c>
      <c r="C202" s="89">
        <v>43477</v>
      </c>
      <c r="D202" s="89">
        <v>31320</v>
      </c>
      <c r="E202" s="89">
        <v>29564</v>
      </c>
      <c r="F202" s="89">
        <v>2194</v>
      </c>
      <c r="G202" s="89">
        <v>6640</v>
      </c>
      <c r="H202" s="90">
        <v>81437</v>
      </c>
    </row>
    <row r="203" spans="1:8" s="69" customFormat="1" ht="18" customHeight="1">
      <c r="A203" s="273" t="s">
        <v>47</v>
      </c>
      <c r="B203" s="15">
        <v>2006</v>
      </c>
      <c r="C203" s="89">
        <v>8950</v>
      </c>
      <c r="D203" s="89">
        <v>6177</v>
      </c>
      <c r="E203" s="89">
        <v>5827</v>
      </c>
      <c r="F203" s="89">
        <v>91</v>
      </c>
      <c r="G203" s="89">
        <v>8036</v>
      </c>
      <c r="H203" s="90">
        <v>23163</v>
      </c>
    </row>
    <row r="204" spans="1:8" s="69" customFormat="1" ht="18" customHeight="1">
      <c r="A204" s="274"/>
      <c r="B204" s="7">
        <v>2007</v>
      </c>
      <c r="C204" s="89">
        <v>9280</v>
      </c>
      <c r="D204" s="89">
        <v>6936</v>
      </c>
      <c r="E204" s="89">
        <v>6576</v>
      </c>
      <c r="F204" s="89">
        <v>112</v>
      </c>
      <c r="G204" s="89">
        <v>8638</v>
      </c>
      <c r="H204" s="90">
        <v>24854</v>
      </c>
    </row>
    <row r="205" spans="1:8" s="69" customFormat="1" ht="18" customHeight="1">
      <c r="A205" s="274"/>
      <c r="B205" s="7">
        <v>2008</v>
      </c>
      <c r="C205" s="89">
        <v>9719</v>
      </c>
      <c r="D205" s="89">
        <v>7366</v>
      </c>
      <c r="E205" s="89">
        <v>7031</v>
      </c>
      <c r="F205" s="89">
        <v>128</v>
      </c>
      <c r="G205" s="89">
        <v>8866</v>
      </c>
      <c r="H205" s="90">
        <v>25951</v>
      </c>
    </row>
    <row r="206" spans="1:8" s="69" customFormat="1" ht="18" customHeight="1">
      <c r="A206" s="274"/>
      <c r="B206" s="7">
        <v>2009</v>
      </c>
      <c r="C206" s="89">
        <v>9212</v>
      </c>
      <c r="D206" s="89">
        <v>7430</v>
      </c>
      <c r="E206" s="89">
        <v>7194</v>
      </c>
      <c r="F206" s="89">
        <v>102</v>
      </c>
      <c r="G206" s="89">
        <v>9680</v>
      </c>
      <c r="H206" s="90">
        <v>26322</v>
      </c>
    </row>
    <row r="207" spans="1:8" s="69" customFormat="1" ht="18" customHeight="1">
      <c r="A207" s="274"/>
      <c r="B207" s="7">
        <v>2010</v>
      </c>
      <c r="C207" s="89">
        <v>9432</v>
      </c>
      <c r="D207" s="89">
        <v>7607</v>
      </c>
      <c r="E207" s="89">
        <v>7396</v>
      </c>
      <c r="F207" s="89">
        <v>138</v>
      </c>
      <c r="G207" s="89">
        <v>9949</v>
      </c>
      <c r="H207" s="90">
        <v>26988</v>
      </c>
    </row>
    <row r="208" spans="1:8" s="69" customFormat="1" ht="18" customHeight="1">
      <c r="A208" s="274"/>
      <c r="B208" s="7">
        <v>2011</v>
      </c>
      <c r="C208" s="89">
        <v>10642</v>
      </c>
      <c r="D208" s="89">
        <v>8177</v>
      </c>
      <c r="E208" s="89">
        <v>7969</v>
      </c>
      <c r="F208" s="89">
        <v>159</v>
      </c>
      <c r="G208" s="89">
        <v>10044</v>
      </c>
      <c r="H208" s="90">
        <v>28863</v>
      </c>
    </row>
    <row r="209" spans="1:8" s="69" customFormat="1" ht="18" customHeight="1">
      <c r="A209" s="274"/>
      <c r="B209" s="15">
        <v>2012</v>
      </c>
      <c r="C209" s="89">
        <v>11515</v>
      </c>
      <c r="D209" s="89">
        <v>8179</v>
      </c>
      <c r="E209" s="89">
        <v>8010</v>
      </c>
      <c r="F209" s="89">
        <v>197</v>
      </c>
      <c r="G209" s="89">
        <v>10032</v>
      </c>
      <c r="H209" s="90">
        <v>29726</v>
      </c>
    </row>
    <row r="210" spans="1:8" s="69" customFormat="1" ht="18" customHeight="1">
      <c r="A210" s="274"/>
      <c r="B210" s="15">
        <v>2013</v>
      </c>
      <c r="C210" s="89">
        <v>11967</v>
      </c>
      <c r="D210" s="89">
        <v>8441</v>
      </c>
      <c r="E210" s="89">
        <v>8287</v>
      </c>
      <c r="F210" s="89">
        <v>198</v>
      </c>
      <c r="G210" s="89">
        <v>9914</v>
      </c>
      <c r="H210" s="90">
        <v>30322</v>
      </c>
    </row>
    <row r="211" spans="1:8" s="69" customFormat="1" ht="18" customHeight="1">
      <c r="A211" s="274"/>
      <c r="B211" s="15">
        <v>2014</v>
      </c>
      <c r="C211" s="89">
        <v>12555</v>
      </c>
      <c r="D211" s="89">
        <v>8518</v>
      </c>
      <c r="E211" s="89">
        <v>8352</v>
      </c>
      <c r="F211" s="89">
        <v>181</v>
      </c>
      <c r="G211" s="89">
        <v>9748</v>
      </c>
      <c r="H211" s="90">
        <v>30821</v>
      </c>
    </row>
    <row r="212" spans="1:8" s="69" customFormat="1" ht="18" customHeight="1">
      <c r="A212" s="274"/>
      <c r="B212" s="15">
        <v>2015</v>
      </c>
      <c r="C212" s="89">
        <v>12096</v>
      </c>
      <c r="D212" s="89">
        <v>8391</v>
      </c>
      <c r="E212" s="89">
        <v>8225</v>
      </c>
      <c r="F212" s="89">
        <v>193</v>
      </c>
      <c r="G212" s="89">
        <v>9220</v>
      </c>
      <c r="H212" s="90">
        <v>29707</v>
      </c>
    </row>
    <row r="213" spans="1:8" s="69" customFormat="1" ht="18" customHeight="1">
      <c r="A213" s="274"/>
      <c r="B213" s="15">
        <v>2016</v>
      </c>
      <c r="C213" s="89">
        <v>11508</v>
      </c>
      <c r="D213" s="89">
        <v>8417</v>
      </c>
      <c r="E213" s="89">
        <v>8274</v>
      </c>
      <c r="F213" s="89">
        <v>160</v>
      </c>
      <c r="G213" s="89">
        <v>8981</v>
      </c>
      <c r="H213" s="90">
        <v>28906</v>
      </c>
    </row>
    <row r="214" spans="1:8" s="69" customFormat="1" ht="18" customHeight="1">
      <c r="A214" s="274"/>
      <c r="B214" s="15">
        <v>2017</v>
      </c>
      <c r="C214" s="89">
        <v>11688</v>
      </c>
      <c r="D214" s="89">
        <v>8336</v>
      </c>
      <c r="E214" s="89">
        <v>8172</v>
      </c>
      <c r="F214" s="89">
        <v>182</v>
      </c>
      <c r="G214" s="89">
        <v>8606</v>
      </c>
      <c r="H214" s="90">
        <v>28630</v>
      </c>
    </row>
    <row r="215" spans="1:8" s="69" customFormat="1" ht="18" customHeight="1">
      <c r="A215" s="196"/>
      <c r="B215" s="15">
        <v>2018</v>
      </c>
      <c r="C215" s="89">
        <v>12352</v>
      </c>
      <c r="D215" s="89">
        <v>11098</v>
      </c>
      <c r="E215" s="89">
        <v>10897</v>
      </c>
      <c r="F215" s="89">
        <v>255</v>
      </c>
      <c r="G215" s="89">
        <v>9219</v>
      </c>
      <c r="H215" s="90">
        <v>32669</v>
      </c>
    </row>
    <row r="216" spans="1:8" s="69" customFormat="1" ht="18" customHeight="1">
      <c r="A216" s="218"/>
      <c r="B216" s="15">
        <v>2019</v>
      </c>
      <c r="C216" s="89">
        <v>12795</v>
      </c>
      <c r="D216" s="89">
        <v>9231</v>
      </c>
      <c r="E216" s="89">
        <v>9052</v>
      </c>
      <c r="F216" s="89">
        <v>202</v>
      </c>
      <c r="G216" s="89">
        <v>8474</v>
      </c>
      <c r="H216" s="90">
        <v>30500</v>
      </c>
    </row>
    <row r="217" spans="1:8" s="69" customFormat="1" ht="18" customHeight="1">
      <c r="A217" s="236"/>
      <c r="B217" s="15">
        <v>2020</v>
      </c>
      <c r="C217" s="89">
        <v>12809</v>
      </c>
      <c r="D217" s="89">
        <v>9814</v>
      </c>
      <c r="E217" s="89">
        <v>9658</v>
      </c>
      <c r="F217" s="89">
        <v>192</v>
      </c>
      <c r="G217" s="89">
        <v>8677</v>
      </c>
      <c r="H217" s="90">
        <v>31300</v>
      </c>
    </row>
    <row r="218" spans="1:8" s="69" customFormat="1" ht="18" customHeight="1">
      <c r="A218" s="273" t="s">
        <v>48</v>
      </c>
      <c r="B218" s="15">
        <v>2006</v>
      </c>
      <c r="C218" s="89">
        <v>22866</v>
      </c>
      <c r="D218" s="89">
        <v>24699</v>
      </c>
      <c r="E218" s="89">
        <v>23332</v>
      </c>
      <c r="F218" s="89">
        <v>184</v>
      </c>
      <c r="G218" s="89">
        <v>22539</v>
      </c>
      <c r="H218" s="90">
        <v>70104</v>
      </c>
    </row>
    <row r="219" spans="1:8" s="69" customFormat="1" ht="18" customHeight="1">
      <c r="A219" s="274"/>
      <c r="B219" s="7">
        <v>2007</v>
      </c>
      <c r="C219" s="89">
        <v>27413</v>
      </c>
      <c r="D219" s="89">
        <v>27315</v>
      </c>
      <c r="E219" s="89">
        <v>26138</v>
      </c>
      <c r="F219" s="89">
        <v>209</v>
      </c>
      <c r="G219" s="89">
        <v>22803</v>
      </c>
      <c r="H219" s="90">
        <v>77531</v>
      </c>
    </row>
    <row r="220" spans="1:8" s="69" customFormat="1" ht="18" customHeight="1">
      <c r="A220" s="274"/>
      <c r="B220" s="7">
        <v>2008</v>
      </c>
      <c r="C220" s="89">
        <v>28600</v>
      </c>
      <c r="D220" s="89">
        <v>28937</v>
      </c>
      <c r="E220" s="89">
        <v>27762</v>
      </c>
      <c r="F220" s="89">
        <v>323</v>
      </c>
      <c r="G220" s="89">
        <v>22263</v>
      </c>
      <c r="H220" s="90">
        <v>79800</v>
      </c>
    </row>
    <row r="221" spans="1:8" s="69" customFormat="1" ht="18" customHeight="1">
      <c r="A221" s="274"/>
      <c r="B221" s="7">
        <v>2009</v>
      </c>
      <c r="C221" s="89">
        <v>28868</v>
      </c>
      <c r="D221" s="89">
        <v>28014</v>
      </c>
      <c r="E221" s="89">
        <v>27016</v>
      </c>
      <c r="F221" s="89">
        <v>419</v>
      </c>
      <c r="G221" s="89">
        <v>22359</v>
      </c>
      <c r="H221" s="90">
        <v>79241</v>
      </c>
    </row>
    <row r="222" spans="1:8" s="69" customFormat="1" ht="18" customHeight="1">
      <c r="A222" s="274"/>
      <c r="B222" s="7">
        <v>2010</v>
      </c>
      <c r="C222" s="89">
        <v>30064</v>
      </c>
      <c r="D222" s="89">
        <v>26391</v>
      </c>
      <c r="E222" s="89">
        <v>25759</v>
      </c>
      <c r="F222" s="89">
        <v>370</v>
      </c>
      <c r="G222" s="89">
        <v>22172</v>
      </c>
      <c r="H222" s="90">
        <v>78627</v>
      </c>
    </row>
    <row r="223" spans="1:8" s="69" customFormat="1" ht="18" customHeight="1">
      <c r="A223" s="274"/>
      <c r="B223" s="7">
        <v>2011</v>
      </c>
      <c r="C223" s="89">
        <v>29365</v>
      </c>
      <c r="D223" s="89">
        <v>27832</v>
      </c>
      <c r="E223" s="89">
        <v>27245</v>
      </c>
      <c r="F223" s="89">
        <v>438</v>
      </c>
      <c r="G223" s="89">
        <v>22077</v>
      </c>
      <c r="H223" s="90">
        <v>79274</v>
      </c>
    </row>
    <row r="224" spans="1:8" s="69" customFormat="1" ht="18" customHeight="1">
      <c r="A224" s="274"/>
      <c r="B224" s="15">
        <v>2012</v>
      </c>
      <c r="C224" s="89">
        <v>28638</v>
      </c>
      <c r="D224" s="89">
        <v>28408</v>
      </c>
      <c r="E224" s="89">
        <v>28046</v>
      </c>
      <c r="F224" s="89">
        <v>486</v>
      </c>
      <c r="G224" s="89">
        <v>22158</v>
      </c>
      <c r="H224" s="90">
        <v>79204</v>
      </c>
    </row>
    <row r="225" spans="1:8" s="69" customFormat="1" ht="18" customHeight="1">
      <c r="A225" s="274"/>
      <c r="B225" s="15">
        <v>2013</v>
      </c>
      <c r="C225" s="89">
        <v>29164</v>
      </c>
      <c r="D225" s="89">
        <v>26895</v>
      </c>
      <c r="E225" s="89">
        <v>26567</v>
      </c>
      <c r="F225" s="89">
        <v>434</v>
      </c>
      <c r="G225" s="89">
        <v>21408</v>
      </c>
      <c r="H225" s="90">
        <v>77467</v>
      </c>
    </row>
    <row r="226" spans="1:8" s="69" customFormat="1" ht="18" customHeight="1">
      <c r="A226" s="274"/>
      <c r="B226" s="15">
        <v>2014</v>
      </c>
      <c r="C226" s="89">
        <v>31188</v>
      </c>
      <c r="D226" s="89">
        <v>27454</v>
      </c>
      <c r="E226" s="89">
        <v>27156</v>
      </c>
      <c r="F226" s="89">
        <v>396</v>
      </c>
      <c r="G226" s="89">
        <v>21621</v>
      </c>
      <c r="H226" s="90">
        <v>80263</v>
      </c>
    </row>
    <row r="227" spans="1:8" s="69" customFormat="1" ht="18" customHeight="1">
      <c r="A227" s="274"/>
      <c r="B227" s="15">
        <v>2015</v>
      </c>
      <c r="C227" s="89">
        <v>35114</v>
      </c>
      <c r="D227" s="89">
        <v>29253</v>
      </c>
      <c r="E227" s="89">
        <v>28903</v>
      </c>
      <c r="F227" s="89">
        <v>436</v>
      </c>
      <c r="G227" s="89">
        <v>22078</v>
      </c>
      <c r="H227" s="90">
        <v>86445</v>
      </c>
    </row>
    <row r="228" spans="1:8" s="69" customFormat="1" ht="18" customHeight="1">
      <c r="A228" s="274"/>
      <c r="B228" s="15">
        <v>2016</v>
      </c>
      <c r="C228" s="89">
        <v>40072</v>
      </c>
      <c r="D228" s="89">
        <v>32171</v>
      </c>
      <c r="E228" s="89">
        <v>31799</v>
      </c>
      <c r="F228" s="89">
        <v>490</v>
      </c>
      <c r="G228" s="89">
        <v>23839</v>
      </c>
      <c r="H228" s="90">
        <v>96082</v>
      </c>
    </row>
    <row r="229" spans="1:8" s="69" customFormat="1" ht="18" customHeight="1">
      <c r="A229" s="274"/>
      <c r="B229" s="15">
        <v>2017</v>
      </c>
      <c r="C229" s="89">
        <v>46431</v>
      </c>
      <c r="D229" s="89">
        <v>36781</v>
      </c>
      <c r="E229" s="89">
        <v>36376</v>
      </c>
      <c r="F229" s="89">
        <v>577</v>
      </c>
      <c r="G229" s="89">
        <v>26227</v>
      </c>
      <c r="H229" s="90">
        <v>109439</v>
      </c>
    </row>
    <row r="230" spans="1:8" s="69" customFormat="1" ht="18" customHeight="1">
      <c r="A230" s="196"/>
      <c r="B230" s="15">
        <v>2018</v>
      </c>
      <c r="C230" s="89">
        <v>54010</v>
      </c>
      <c r="D230" s="89">
        <v>43316</v>
      </c>
      <c r="E230" s="89">
        <v>42805</v>
      </c>
      <c r="F230" s="89">
        <v>713</v>
      </c>
      <c r="G230" s="89">
        <v>29526</v>
      </c>
      <c r="H230" s="90">
        <v>126852</v>
      </c>
    </row>
    <row r="231" spans="1:8" s="69" customFormat="1" ht="18" customHeight="1">
      <c r="A231" s="218"/>
      <c r="B231" s="15">
        <v>2019</v>
      </c>
      <c r="C231" s="89">
        <v>60573</v>
      </c>
      <c r="D231" s="89">
        <v>50522</v>
      </c>
      <c r="E231" s="89">
        <v>49930</v>
      </c>
      <c r="F231" s="89">
        <v>870</v>
      </c>
      <c r="G231" s="89">
        <v>32487</v>
      </c>
      <c r="H231" s="90">
        <v>143582</v>
      </c>
    </row>
    <row r="232" spans="1:8" s="69" customFormat="1" ht="18" customHeight="1">
      <c r="A232" s="236"/>
      <c r="B232" s="15">
        <v>2020</v>
      </c>
      <c r="C232" s="89">
        <v>61345</v>
      </c>
      <c r="D232" s="89">
        <v>58662</v>
      </c>
      <c r="E232" s="89">
        <v>57823</v>
      </c>
      <c r="F232" s="89">
        <v>1253</v>
      </c>
      <c r="G232" s="89">
        <v>36111</v>
      </c>
      <c r="H232" s="90">
        <v>156118</v>
      </c>
    </row>
    <row r="233" spans="1:8" s="69" customFormat="1" ht="18" customHeight="1">
      <c r="A233" s="273" t="s">
        <v>49</v>
      </c>
      <c r="B233" s="15">
        <v>2006</v>
      </c>
      <c r="C233" s="89">
        <v>113895</v>
      </c>
      <c r="D233" s="89">
        <v>49012</v>
      </c>
      <c r="E233" s="89">
        <v>45668</v>
      </c>
      <c r="F233" s="89">
        <v>752</v>
      </c>
      <c r="G233" s="89">
        <v>28118</v>
      </c>
      <c r="H233" s="90">
        <v>191025</v>
      </c>
    </row>
    <row r="234" spans="1:8" s="69" customFormat="1" ht="18" customHeight="1">
      <c r="A234" s="274"/>
      <c r="B234" s="7">
        <v>2007</v>
      </c>
      <c r="C234" s="89">
        <v>111471</v>
      </c>
      <c r="D234" s="89">
        <v>47007</v>
      </c>
      <c r="E234" s="89">
        <v>44540</v>
      </c>
      <c r="F234" s="89">
        <v>698</v>
      </c>
      <c r="G234" s="89">
        <v>20997</v>
      </c>
      <c r="H234" s="90">
        <v>179475</v>
      </c>
    </row>
    <row r="235" spans="1:8" s="69" customFormat="1" ht="18" customHeight="1">
      <c r="A235" s="274"/>
      <c r="B235" s="7">
        <v>2008</v>
      </c>
      <c r="C235" s="89">
        <v>113035</v>
      </c>
      <c r="D235" s="89">
        <v>49223</v>
      </c>
      <c r="E235" s="89">
        <v>46953</v>
      </c>
      <c r="F235" s="89">
        <v>871</v>
      </c>
      <c r="G235" s="89">
        <v>17439</v>
      </c>
      <c r="H235" s="90">
        <v>179697</v>
      </c>
    </row>
    <row r="236" spans="1:8" s="69" customFormat="1" ht="18" customHeight="1">
      <c r="A236" s="274"/>
      <c r="B236" s="7">
        <v>2009</v>
      </c>
      <c r="C236" s="89">
        <v>115782</v>
      </c>
      <c r="D236" s="89">
        <v>51299</v>
      </c>
      <c r="E236" s="89">
        <v>49099</v>
      </c>
      <c r="F236" s="89">
        <v>1124</v>
      </c>
      <c r="G236" s="89">
        <v>16758</v>
      </c>
      <c r="H236" s="90">
        <v>183839</v>
      </c>
    </row>
    <row r="237" spans="1:8" s="69" customFormat="1" ht="18" customHeight="1">
      <c r="A237" s="274"/>
      <c r="B237" s="7">
        <v>2010</v>
      </c>
      <c r="C237" s="89">
        <v>118340</v>
      </c>
      <c r="D237" s="89">
        <v>52894</v>
      </c>
      <c r="E237" s="89">
        <v>51158</v>
      </c>
      <c r="F237" s="89">
        <v>1218</v>
      </c>
      <c r="G237" s="89">
        <v>16434</v>
      </c>
      <c r="H237" s="90">
        <v>187668</v>
      </c>
    </row>
    <row r="238" spans="1:8" s="69" customFormat="1" ht="18" customHeight="1">
      <c r="A238" s="274"/>
      <c r="B238" s="7">
        <v>2011</v>
      </c>
      <c r="C238" s="89">
        <v>120222</v>
      </c>
      <c r="D238" s="89">
        <v>54601</v>
      </c>
      <c r="E238" s="89">
        <v>52803</v>
      </c>
      <c r="F238" s="89">
        <v>1511</v>
      </c>
      <c r="G238" s="89">
        <v>16649</v>
      </c>
      <c r="H238" s="90">
        <v>191472</v>
      </c>
    </row>
    <row r="239" spans="1:8" s="69" customFormat="1" ht="18" customHeight="1">
      <c r="A239" s="274"/>
      <c r="B239" s="15">
        <v>2012</v>
      </c>
      <c r="C239" s="89">
        <v>119116</v>
      </c>
      <c r="D239" s="89">
        <v>56538</v>
      </c>
      <c r="E239" s="89">
        <v>55170</v>
      </c>
      <c r="F239" s="89">
        <v>1808</v>
      </c>
      <c r="G239" s="89">
        <v>15685</v>
      </c>
      <c r="H239" s="90">
        <v>191339</v>
      </c>
    </row>
    <row r="240" spans="1:8" s="69" customFormat="1" ht="18" customHeight="1">
      <c r="A240" s="274"/>
      <c r="B240" s="15">
        <v>2013</v>
      </c>
      <c r="C240" s="89">
        <v>120500</v>
      </c>
      <c r="D240" s="89">
        <v>55954</v>
      </c>
      <c r="E240" s="89">
        <v>54527</v>
      </c>
      <c r="F240" s="89">
        <v>1889</v>
      </c>
      <c r="G240" s="89">
        <v>14806</v>
      </c>
      <c r="H240" s="90">
        <v>191260</v>
      </c>
    </row>
    <row r="241" spans="1:8" s="69" customFormat="1" ht="18" customHeight="1">
      <c r="A241" s="274"/>
      <c r="B241" s="15">
        <v>2014</v>
      </c>
      <c r="C241" s="89">
        <v>123701</v>
      </c>
      <c r="D241" s="89">
        <v>56287</v>
      </c>
      <c r="E241" s="89">
        <v>54755</v>
      </c>
      <c r="F241" s="89">
        <v>2023</v>
      </c>
      <c r="G241" s="89">
        <v>14319</v>
      </c>
      <c r="H241" s="90">
        <v>194307</v>
      </c>
    </row>
    <row r="242" spans="1:8" s="69" customFormat="1" ht="18" customHeight="1">
      <c r="A242" s="274"/>
      <c r="B242" s="15">
        <v>2015</v>
      </c>
      <c r="C242" s="89">
        <v>129351</v>
      </c>
      <c r="D242" s="89">
        <v>56837</v>
      </c>
      <c r="E242" s="89">
        <v>55198</v>
      </c>
      <c r="F242" s="89">
        <v>2195</v>
      </c>
      <c r="G242" s="89">
        <v>14683</v>
      </c>
      <c r="H242" s="90">
        <v>200871</v>
      </c>
    </row>
    <row r="243" spans="1:8" s="69" customFormat="1" ht="18" customHeight="1">
      <c r="A243" s="274"/>
      <c r="B243" s="15">
        <v>2016</v>
      </c>
      <c r="C243" s="89">
        <v>135493</v>
      </c>
      <c r="D243" s="89">
        <v>58393</v>
      </c>
      <c r="E243" s="89">
        <v>56759</v>
      </c>
      <c r="F243" s="89">
        <v>2207</v>
      </c>
      <c r="G243" s="89">
        <v>14091</v>
      </c>
      <c r="H243" s="90">
        <v>207977</v>
      </c>
    </row>
    <row r="244" spans="1:8" s="69" customFormat="1" ht="18" customHeight="1">
      <c r="A244" s="274"/>
      <c r="B244" s="15">
        <v>2017</v>
      </c>
      <c r="C244" s="89">
        <v>142062</v>
      </c>
      <c r="D244" s="89">
        <v>60540</v>
      </c>
      <c r="E244" s="89">
        <v>58751</v>
      </c>
      <c r="F244" s="89">
        <v>2350</v>
      </c>
      <c r="G244" s="89">
        <v>14443</v>
      </c>
      <c r="H244" s="90">
        <v>217045</v>
      </c>
    </row>
    <row r="245" spans="1:8" s="69" customFormat="1" ht="18" customHeight="1">
      <c r="A245" s="196"/>
      <c r="B245" s="15">
        <v>2018</v>
      </c>
      <c r="C245" s="89">
        <v>148209</v>
      </c>
      <c r="D245" s="89">
        <v>64107</v>
      </c>
      <c r="E245" s="89">
        <v>62212</v>
      </c>
      <c r="F245" s="89">
        <v>2537</v>
      </c>
      <c r="G245" s="89">
        <v>15107</v>
      </c>
      <c r="H245" s="90">
        <v>227423</v>
      </c>
    </row>
    <row r="246" spans="1:8" s="69" customFormat="1" ht="18" customHeight="1">
      <c r="A246" s="218"/>
      <c r="B246" s="15">
        <v>2019</v>
      </c>
      <c r="C246" s="89">
        <v>156494</v>
      </c>
      <c r="D246" s="89">
        <v>70583</v>
      </c>
      <c r="E246" s="89">
        <v>68536</v>
      </c>
      <c r="F246" s="89">
        <v>2704</v>
      </c>
      <c r="G246" s="89">
        <v>15889</v>
      </c>
      <c r="H246" s="90">
        <v>242966</v>
      </c>
    </row>
    <row r="247" spans="1:8" s="69" customFormat="1" ht="18" customHeight="1">
      <c r="A247" s="236"/>
      <c r="B247" s="15">
        <v>2020</v>
      </c>
      <c r="C247" s="89">
        <v>156530</v>
      </c>
      <c r="D247" s="89">
        <v>80559</v>
      </c>
      <c r="E247" s="89">
        <v>78101</v>
      </c>
      <c r="F247" s="89">
        <v>3276</v>
      </c>
      <c r="G247" s="89">
        <v>17764</v>
      </c>
      <c r="H247" s="90">
        <v>254853</v>
      </c>
    </row>
    <row r="248" spans="1:8" s="69" customFormat="1" ht="18" customHeight="1">
      <c r="A248" s="273" t="s">
        <v>50</v>
      </c>
      <c r="B248" s="15">
        <v>2006</v>
      </c>
      <c r="C248" s="89">
        <v>67771</v>
      </c>
      <c r="D248" s="89">
        <v>30396</v>
      </c>
      <c r="E248" s="89">
        <v>27955</v>
      </c>
      <c r="F248" s="89">
        <v>408</v>
      </c>
      <c r="G248" s="89">
        <v>13061</v>
      </c>
      <c r="H248" s="90">
        <v>111228</v>
      </c>
    </row>
    <row r="249" spans="1:8" s="69" customFormat="1" ht="18" customHeight="1">
      <c r="A249" s="274"/>
      <c r="B249" s="7">
        <v>2007</v>
      </c>
      <c r="C249" s="89">
        <v>71959</v>
      </c>
      <c r="D249" s="89">
        <v>35324</v>
      </c>
      <c r="E249" s="89">
        <v>33072</v>
      </c>
      <c r="F249" s="89">
        <v>516</v>
      </c>
      <c r="G249" s="89">
        <v>13469</v>
      </c>
      <c r="H249" s="90">
        <v>120752</v>
      </c>
    </row>
    <row r="250" spans="1:8" s="69" customFormat="1" ht="18" customHeight="1">
      <c r="A250" s="274"/>
      <c r="B250" s="7">
        <v>2008</v>
      </c>
      <c r="C250" s="89">
        <v>71545</v>
      </c>
      <c r="D250" s="89">
        <v>37901</v>
      </c>
      <c r="E250" s="89">
        <v>35684</v>
      </c>
      <c r="F250" s="89">
        <v>753</v>
      </c>
      <c r="G250" s="89">
        <v>14122</v>
      </c>
      <c r="H250" s="90">
        <v>123568</v>
      </c>
    </row>
    <row r="251" spans="1:8" s="69" customFormat="1" ht="18" customHeight="1">
      <c r="A251" s="274"/>
      <c r="B251" s="7">
        <v>2009</v>
      </c>
      <c r="C251" s="89">
        <v>67217</v>
      </c>
      <c r="D251" s="89">
        <v>35748</v>
      </c>
      <c r="E251" s="89">
        <v>33865</v>
      </c>
      <c r="F251" s="89">
        <v>837</v>
      </c>
      <c r="G251" s="89">
        <v>13186</v>
      </c>
      <c r="H251" s="90">
        <v>116151</v>
      </c>
    </row>
    <row r="252" spans="1:8" s="69" customFormat="1" ht="18" customHeight="1">
      <c r="A252" s="274"/>
      <c r="B252" s="7">
        <v>2010</v>
      </c>
      <c r="C252" s="89">
        <v>64863</v>
      </c>
      <c r="D252" s="89">
        <v>34565</v>
      </c>
      <c r="E252" s="89">
        <v>33310</v>
      </c>
      <c r="F252" s="89">
        <v>895</v>
      </c>
      <c r="G252" s="89">
        <v>12062</v>
      </c>
      <c r="H252" s="90">
        <v>111490</v>
      </c>
    </row>
    <row r="253" spans="1:8" s="69" customFormat="1" ht="18" customHeight="1">
      <c r="A253" s="274"/>
      <c r="B253" s="7">
        <v>2011</v>
      </c>
      <c r="C253" s="89">
        <v>60545</v>
      </c>
      <c r="D253" s="89">
        <v>34322</v>
      </c>
      <c r="E253" s="89">
        <v>33049</v>
      </c>
      <c r="F253" s="89">
        <v>1047</v>
      </c>
      <c r="G253" s="89">
        <v>11801</v>
      </c>
      <c r="H253" s="90">
        <v>106668</v>
      </c>
    </row>
    <row r="254" spans="1:8" s="69" customFormat="1" ht="18" customHeight="1">
      <c r="A254" s="274"/>
      <c r="B254" s="15">
        <v>2012</v>
      </c>
      <c r="C254" s="89">
        <v>57536</v>
      </c>
      <c r="D254" s="89">
        <v>33447</v>
      </c>
      <c r="E254" s="89">
        <v>32625</v>
      </c>
      <c r="F254" s="89">
        <v>1084</v>
      </c>
      <c r="G254" s="89">
        <v>10594</v>
      </c>
      <c r="H254" s="90">
        <v>101577</v>
      </c>
    </row>
    <row r="255" spans="1:8" s="69" customFormat="1" ht="18" customHeight="1">
      <c r="A255" s="274"/>
      <c r="B255" s="15">
        <v>2013</v>
      </c>
      <c r="C255" s="89">
        <v>55371</v>
      </c>
      <c r="D255" s="89">
        <v>31950</v>
      </c>
      <c r="E255" s="89">
        <v>31206</v>
      </c>
      <c r="F255" s="89">
        <v>1025</v>
      </c>
      <c r="G255" s="89">
        <v>9432</v>
      </c>
      <c r="H255" s="90">
        <v>96753</v>
      </c>
    </row>
    <row r="256" spans="1:8" s="69" customFormat="1" ht="18" customHeight="1">
      <c r="A256" s="274"/>
      <c r="B256" s="15">
        <v>2014</v>
      </c>
      <c r="C256" s="89">
        <v>55498</v>
      </c>
      <c r="D256" s="89">
        <v>32111</v>
      </c>
      <c r="E256" s="89">
        <v>31305</v>
      </c>
      <c r="F256" s="89">
        <v>1164</v>
      </c>
      <c r="G256" s="89">
        <v>8770</v>
      </c>
      <c r="H256" s="90">
        <v>96379</v>
      </c>
    </row>
    <row r="257" spans="1:8" s="69" customFormat="1" ht="18" customHeight="1">
      <c r="A257" s="274"/>
      <c r="B257" s="15">
        <v>2015</v>
      </c>
      <c r="C257" s="89">
        <v>56744</v>
      </c>
      <c r="D257" s="89">
        <v>31864</v>
      </c>
      <c r="E257" s="89">
        <v>30979</v>
      </c>
      <c r="F257" s="89">
        <v>1265</v>
      </c>
      <c r="G257" s="89">
        <v>8353</v>
      </c>
      <c r="H257" s="90">
        <v>96961</v>
      </c>
    </row>
    <row r="258" spans="1:8" s="69" customFormat="1" ht="18" customHeight="1">
      <c r="A258" s="274"/>
      <c r="B258" s="15">
        <v>2016</v>
      </c>
      <c r="C258" s="89">
        <v>58071</v>
      </c>
      <c r="D258" s="89">
        <v>32496</v>
      </c>
      <c r="E258" s="89">
        <v>31594</v>
      </c>
      <c r="F258" s="89">
        <v>1322</v>
      </c>
      <c r="G258" s="89">
        <v>7867</v>
      </c>
      <c r="H258" s="90">
        <v>98434</v>
      </c>
    </row>
    <row r="259" spans="1:8" s="69" customFormat="1" ht="18" customHeight="1">
      <c r="A259" s="274"/>
      <c r="B259" s="15">
        <v>2017</v>
      </c>
      <c r="C259" s="89">
        <v>60386</v>
      </c>
      <c r="D259" s="89">
        <v>33718</v>
      </c>
      <c r="E259" s="89">
        <v>32743</v>
      </c>
      <c r="F259" s="89">
        <v>1402</v>
      </c>
      <c r="G259" s="89">
        <v>7902</v>
      </c>
      <c r="H259" s="90">
        <v>102006</v>
      </c>
    </row>
    <row r="260" spans="1:8" s="69" customFormat="1" ht="18" customHeight="1">
      <c r="A260" s="196"/>
      <c r="B260" s="15">
        <v>2018</v>
      </c>
      <c r="C260" s="89">
        <v>62334</v>
      </c>
      <c r="D260" s="89">
        <v>35957</v>
      </c>
      <c r="E260" s="89">
        <v>34880</v>
      </c>
      <c r="F260" s="89">
        <v>1537</v>
      </c>
      <c r="G260" s="89">
        <v>8251</v>
      </c>
      <c r="H260" s="90">
        <v>106542</v>
      </c>
    </row>
    <row r="261" spans="1:8" s="69" customFormat="1" ht="18" customHeight="1">
      <c r="A261" s="218"/>
      <c r="B261" s="15">
        <v>2019</v>
      </c>
      <c r="C261" s="89">
        <v>66066</v>
      </c>
      <c r="D261" s="89">
        <v>37982</v>
      </c>
      <c r="E261" s="89">
        <v>36826</v>
      </c>
      <c r="F261" s="89">
        <v>1673</v>
      </c>
      <c r="G261" s="89">
        <v>8085</v>
      </c>
      <c r="H261" s="90">
        <v>112133</v>
      </c>
    </row>
    <row r="262" spans="1:8" s="69" customFormat="1" ht="18" customHeight="1">
      <c r="A262" s="236"/>
      <c r="B262" s="15">
        <v>2020</v>
      </c>
      <c r="C262" s="89">
        <v>59963</v>
      </c>
      <c r="D262" s="89">
        <v>46585</v>
      </c>
      <c r="E262" s="89">
        <v>45214</v>
      </c>
      <c r="F262" s="89">
        <v>2023</v>
      </c>
      <c r="G262" s="89">
        <v>9220</v>
      </c>
      <c r="H262" s="90">
        <v>115768</v>
      </c>
    </row>
    <row r="263" spans="1:8" s="69" customFormat="1" ht="18" customHeight="1">
      <c r="A263" s="273" t="s">
        <v>51</v>
      </c>
      <c r="B263" s="15">
        <v>2006</v>
      </c>
      <c r="C263" s="89">
        <v>1942</v>
      </c>
      <c r="D263" s="89">
        <v>1978</v>
      </c>
      <c r="E263" s="89">
        <v>1801</v>
      </c>
      <c r="F263" s="89">
        <v>44</v>
      </c>
      <c r="G263" s="89">
        <v>292</v>
      </c>
      <c r="H263" s="90">
        <v>4212</v>
      </c>
    </row>
    <row r="264" spans="1:8" s="69" customFormat="1" ht="18" customHeight="1">
      <c r="A264" s="274"/>
      <c r="B264" s="7">
        <v>2007</v>
      </c>
      <c r="C264" s="89">
        <v>2308</v>
      </c>
      <c r="D264" s="89">
        <v>1941</v>
      </c>
      <c r="E264" s="89">
        <v>1822</v>
      </c>
      <c r="F264" s="89">
        <v>31</v>
      </c>
      <c r="G264" s="89">
        <v>348</v>
      </c>
      <c r="H264" s="90">
        <v>4597</v>
      </c>
    </row>
    <row r="265" spans="1:8" s="69" customFormat="1" ht="18" customHeight="1">
      <c r="A265" s="274"/>
      <c r="B265" s="7">
        <v>2008</v>
      </c>
      <c r="C265" s="89">
        <v>2613</v>
      </c>
      <c r="D265" s="89">
        <v>1868</v>
      </c>
      <c r="E265" s="89">
        <v>1753</v>
      </c>
      <c r="F265" s="89">
        <v>25</v>
      </c>
      <c r="G265" s="89">
        <v>312</v>
      </c>
      <c r="H265" s="90">
        <v>4793</v>
      </c>
    </row>
    <row r="266" spans="1:8" s="69" customFormat="1" ht="18" customHeight="1">
      <c r="A266" s="274"/>
      <c r="B266" s="7">
        <v>2009</v>
      </c>
      <c r="C266" s="89">
        <v>2651</v>
      </c>
      <c r="D266" s="89">
        <v>2180</v>
      </c>
      <c r="E266" s="89">
        <v>2056</v>
      </c>
      <c r="F266" s="89">
        <v>23</v>
      </c>
      <c r="G266" s="89">
        <v>373</v>
      </c>
      <c r="H266" s="90">
        <v>5204</v>
      </c>
    </row>
    <row r="267" spans="1:8" s="69" customFormat="1" ht="18" customHeight="1">
      <c r="A267" s="274"/>
      <c r="B267" s="7">
        <v>2010</v>
      </c>
      <c r="C267" s="89">
        <v>2672</v>
      </c>
      <c r="D267" s="89">
        <v>2098</v>
      </c>
      <c r="E267" s="89">
        <v>2024</v>
      </c>
      <c r="F267" s="89">
        <v>21</v>
      </c>
      <c r="G267" s="89">
        <v>339</v>
      </c>
      <c r="H267" s="90">
        <v>5109</v>
      </c>
    </row>
    <row r="268" spans="1:8" s="69" customFormat="1" ht="18" customHeight="1">
      <c r="A268" s="274"/>
      <c r="B268" s="7">
        <v>2011</v>
      </c>
      <c r="C268" s="89">
        <v>2702</v>
      </c>
      <c r="D268" s="89">
        <v>2050</v>
      </c>
      <c r="E268" s="89">
        <v>1981</v>
      </c>
      <c r="F268" s="89">
        <v>36</v>
      </c>
      <c r="G268" s="89">
        <v>365</v>
      </c>
      <c r="H268" s="90">
        <v>5117</v>
      </c>
    </row>
    <row r="269" spans="1:8" s="69" customFormat="1" ht="18" customHeight="1">
      <c r="A269" s="274"/>
      <c r="B269" s="15">
        <v>2012</v>
      </c>
      <c r="C269" s="89">
        <v>2896</v>
      </c>
      <c r="D269" s="89">
        <v>2324</v>
      </c>
      <c r="E269" s="89">
        <v>2298</v>
      </c>
      <c r="F269" s="89">
        <v>36</v>
      </c>
      <c r="G269" s="89">
        <v>421</v>
      </c>
      <c r="H269" s="90">
        <v>5641</v>
      </c>
    </row>
    <row r="270" spans="1:8" s="69" customFormat="1" ht="18" customHeight="1">
      <c r="A270" s="274"/>
      <c r="B270" s="15">
        <v>2013</v>
      </c>
      <c r="C270" s="89">
        <v>3061</v>
      </c>
      <c r="D270" s="89">
        <v>2454</v>
      </c>
      <c r="E270" s="89">
        <v>2421</v>
      </c>
      <c r="F270" s="89">
        <v>44</v>
      </c>
      <c r="G270" s="89">
        <v>430</v>
      </c>
      <c r="H270" s="90">
        <v>5945</v>
      </c>
    </row>
    <row r="271" spans="1:8" s="69" customFormat="1" ht="18" customHeight="1">
      <c r="A271" s="274"/>
      <c r="B271" s="15">
        <v>2014</v>
      </c>
      <c r="C271" s="89">
        <v>3105</v>
      </c>
      <c r="D271" s="89">
        <v>2432</v>
      </c>
      <c r="E271" s="89">
        <v>2388</v>
      </c>
      <c r="F271" s="89">
        <v>65</v>
      </c>
      <c r="G271" s="89">
        <v>424</v>
      </c>
      <c r="H271" s="90">
        <v>5961</v>
      </c>
    </row>
    <row r="272" spans="1:8" s="69" customFormat="1" ht="18" customHeight="1">
      <c r="A272" s="274"/>
      <c r="B272" s="15">
        <v>2015</v>
      </c>
      <c r="C272" s="89">
        <v>3282</v>
      </c>
      <c r="D272" s="89">
        <v>2523</v>
      </c>
      <c r="E272" s="89">
        <v>2487</v>
      </c>
      <c r="F272" s="89">
        <v>64</v>
      </c>
      <c r="G272" s="89">
        <v>397</v>
      </c>
      <c r="H272" s="90">
        <v>6202</v>
      </c>
    </row>
    <row r="273" spans="1:8" s="69" customFormat="1" ht="18" customHeight="1">
      <c r="A273" s="274"/>
      <c r="B273" s="15">
        <v>2016</v>
      </c>
      <c r="C273" s="89">
        <v>3266</v>
      </c>
      <c r="D273" s="89">
        <v>2619</v>
      </c>
      <c r="E273" s="89">
        <v>2576</v>
      </c>
      <c r="F273" s="89">
        <v>88</v>
      </c>
      <c r="G273" s="89">
        <v>362</v>
      </c>
      <c r="H273" s="90">
        <v>6247</v>
      </c>
    </row>
    <row r="274" spans="1:8" s="69" customFormat="1" ht="18" customHeight="1">
      <c r="A274" s="274"/>
      <c r="B274" s="15">
        <v>2017</v>
      </c>
      <c r="C274" s="89">
        <v>3344</v>
      </c>
      <c r="D274" s="89">
        <v>2794</v>
      </c>
      <c r="E274" s="89">
        <v>2745</v>
      </c>
      <c r="F274" s="89">
        <v>74</v>
      </c>
      <c r="G274" s="89">
        <v>367</v>
      </c>
      <c r="H274" s="90">
        <v>6505</v>
      </c>
    </row>
    <row r="275" spans="1:8" s="69" customFormat="1" ht="18" customHeight="1">
      <c r="A275" s="196"/>
      <c r="B275" s="15">
        <v>2018</v>
      </c>
      <c r="C275" s="89">
        <v>3533</v>
      </c>
      <c r="D275" s="89">
        <v>2784</v>
      </c>
      <c r="E275" s="89">
        <v>2739</v>
      </c>
      <c r="F275" s="89">
        <v>80</v>
      </c>
      <c r="G275" s="89">
        <v>359</v>
      </c>
      <c r="H275" s="90">
        <v>6676</v>
      </c>
    </row>
    <row r="276" spans="1:8" s="69" customFormat="1" ht="18" customHeight="1">
      <c r="A276" s="218"/>
      <c r="B276" s="15">
        <v>2019</v>
      </c>
      <c r="C276" s="89">
        <v>3692</v>
      </c>
      <c r="D276" s="89">
        <v>2758</v>
      </c>
      <c r="E276" s="89">
        <v>2712</v>
      </c>
      <c r="F276" s="89">
        <v>85</v>
      </c>
      <c r="G276" s="89">
        <v>409</v>
      </c>
      <c r="H276" s="90">
        <v>6859</v>
      </c>
    </row>
    <row r="277" spans="1:8" s="69" customFormat="1" ht="18" customHeight="1">
      <c r="A277" s="236"/>
      <c r="B277" s="15">
        <v>2020</v>
      </c>
      <c r="C277" s="89">
        <v>3563</v>
      </c>
      <c r="D277" s="89">
        <v>2922</v>
      </c>
      <c r="E277" s="89">
        <v>2874</v>
      </c>
      <c r="F277" s="89">
        <v>86</v>
      </c>
      <c r="G277" s="89">
        <v>540</v>
      </c>
      <c r="H277" s="90">
        <v>7025</v>
      </c>
    </row>
    <row r="278" spans="1:8" s="69" customFormat="1" ht="18" customHeight="1">
      <c r="A278" s="273" t="s">
        <v>52</v>
      </c>
      <c r="B278" s="15">
        <v>2006</v>
      </c>
      <c r="C278" s="89">
        <v>27839</v>
      </c>
      <c r="D278" s="89">
        <v>7781</v>
      </c>
      <c r="E278" s="89">
        <v>7239</v>
      </c>
      <c r="F278" s="89">
        <v>91</v>
      </c>
      <c r="G278" s="89">
        <v>6357</v>
      </c>
      <c r="H278" s="90">
        <v>41977</v>
      </c>
    </row>
    <row r="279" spans="1:8" s="69" customFormat="1" ht="18" customHeight="1">
      <c r="A279" s="274"/>
      <c r="B279" s="7">
        <v>2007</v>
      </c>
      <c r="C279" s="89">
        <v>29040</v>
      </c>
      <c r="D279" s="89">
        <v>8109</v>
      </c>
      <c r="E279" s="89">
        <v>7707</v>
      </c>
      <c r="F279" s="89">
        <v>81</v>
      </c>
      <c r="G279" s="89">
        <v>6813</v>
      </c>
      <c r="H279" s="90">
        <v>43962</v>
      </c>
    </row>
    <row r="280" spans="1:8" s="69" customFormat="1" ht="18" customHeight="1">
      <c r="A280" s="274"/>
      <c r="B280" s="7">
        <v>2008</v>
      </c>
      <c r="C280" s="89">
        <v>28387</v>
      </c>
      <c r="D280" s="89">
        <v>8319</v>
      </c>
      <c r="E280" s="89">
        <v>7947</v>
      </c>
      <c r="F280" s="89">
        <v>91</v>
      </c>
      <c r="G280" s="89">
        <v>7442</v>
      </c>
      <c r="H280" s="90">
        <v>44148</v>
      </c>
    </row>
    <row r="281" spans="1:8" s="69" customFormat="1" ht="18" customHeight="1">
      <c r="A281" s="274"/>
      <c r="B281" s="7">
        <v>2009</v>
      </c>
      <c r="C281" s="89">
        <v>26980</v>
      </c>
      <c r="D281" s="89">
        <v>7481</v>
      </c>
      <c r="E281" s="89">
        <v>7203</v>
      </c>
      <c r="F281" s="89">
        <v>86</v>
      </c>
      <c r="G281" s="89">
        <v>6241</v>
      </c>
      <c r="H281" s="90">
        <v>40702</v>
      </c>
    </row>
    <row r="282" spans="1:8" s="69" customFormat="1" ht="18" customHeight="1">
      <c r="A282" s="274"/>
      <c r="B282" s="7">
        <v>2010</v>
      </c>
      <c r="C282" s="89">
        <v>25877</v>
      </c>
      <c r="D282" s="89">
        <v>7235</v>
      </c>
      <c r="E282" s="89">
        <v>7050</v>
      </c>
      <c r="F282" s="89">
        <v>101</v>
      </c>
      <c r="G282" s="89">
        <v>5973</v>
      </c>
      <c r="H282" s="90">
        <v>39085</v>
      </c>
    </row>
    <row r="283" spans="1:8" s="69" customFormat="1" ht="18" customHeight="1">
      <c r="A283" s="274"/>
      <c r="B283" s="7">
        <v>2011</v>
      </c>
      <c r="C283" s="89">
        <v>22606</v>
      </c>
      <c r="D283" s="89">
        <v>7411</v>
      </c>
      <c r="E283" s="89">
        <v>7231</v>
      </c>
      <c r="F283" s="89">
        <v>120</v>
      </c>
      <c r="G283" s="89">
        <v>5932</v>
      </c>
      <c r="H283" s="90">
        <v>35949</v>
      </c>
    </row>
    <row r="284" spans="1:8" s="69" customFormat="1" ht="18" customHeight="1">
      <c r="A284" s="274"/>
      <c r="B284" s="15">
        <v>2012</v>
      </c>
      <c r="C284" s="89">
        <v>20972</v>
      </c>
      <c r="D284" s="89">
        <v>7530</v>
      </c>
      <c r="E284" s="89">
        <v>7448</v>
      </c>
      <c r="F284" s="89">
        <v>112</v>
      </c>
      <c r="G284" s="89">
        <v>5377</v>
      </c>
      <c r="H284" s="90">
        <v>33879</v>
      </c>
    </row>
    <row r="285" spans="1:8" s="69" customFormat="1" ht="18" customHeight="1">
      <c r="A285" s="274"/>
      <c r="B285" s="15">
        <v>2013</v>
      </c>
      <c r="C285" s="89">
        <v>20060</v>
      </c>
      <c r="D285" s="89">
        <v>7058</v>
      </c>
      <c r="E285" s="89">
        <v>6968</v>
      </c>
      <c r="F285" s="89">
        <v>121</v>
      </c>
      <c r="G285" s="89">
        <v>4691</v>
      </c>
      <c r="H285" s="90">
        <v>31809</v>
      </c>
    </row>
    <row r="286" spans="1:8" s="69" customFormat="1" ht="18" customHeight="1">
      <c r="A286" s="274"/>
      <c r="B286" s="15">
        <v>2014</v>
      </c>
      <c r="C286" s="89">
        <v>19882</v>
      </c>
      <c r="D286" s="89">
        <v>7142</v>
      </c>
      <c r="E286" s="89">
        <v>7021</v>
      </c>
      <c r="F286" s="89">
        <v>142</v>
      </c>
      <c r="G286" s="89">
        <v>4206</v>
      </c>
      <c r="H286" s="90">
        <v>31230</v>
      </c>
    </row>
    <row r="287" spans="1:8" s="69" customFormat="1" ht="18" customHeight="1">
      <c r="A287" s="274"/>
      <c r="B287" s="15">
        <v>2015</v>
      </c>
      <c r="C287" s="89">
        <v>20107</v>
      </c>
      <c r="D287" s="89">
        <v>7541</v>
      </c>
      <c r="E287" s="89">
        <v>7433</v>
      </c>
      <c r="F287" s="89">
        <v>129</v>
      </c>
      <c r="G287" s="89">
        <v>4307</v>
      </c>
      <c r="H287" s="90">
        <v>31955</v>
      </c>
    </row>
    <row r="288" spans="1:8" s="69" customFormat="1" ht="18" customHeight="1">
      <c r="A288" s="274"/>
      <c r="B288" s="15">
        <v>2016</v>
      </c>
      <c r="C288" s="89">
        <v>20354</v>
      </c>
      <c r="D288" s="89">
        <v>7471</v>
      </c>
      <c r="E288" s="89">
        <v>7347</v>
      </c>
      <c r="F288" s="89">
        <v>155</v>
      </c>
      <c r="G288" s="89">
        <v>4158</v>
      </c>
      <c r="H288" s="90">
        <v>31983</v>
      </c>
    </row>
    <row r="289" spans="1:8" s="69" customFormat="1" ht="18" customHeight="1">
      <c r="A289" s="274"/>
      <c r="B289" s="15">
        <v>2017</v>
      </c>
      <c r="C289" s="89">
        <v>20682</v>
      </c>
      <c r="D289" s="89">
        <v>7310</v>
      </c>
      <c r="E289" s="89">
        <v>7184</v>
      </c>
      <c r="F289" s="89">
        <v>156</v>
      </c>
      <c r="G289" s="89">
        <v>3856</v>
      </c>
      <c r="H289" s="90">
        <v>31848</v>
      </c>
    </row>
    <row r="290" spans="1:8" s="69" customFormat="1" ht="18" customHeight="1">
      <c r="A290" s="196"/>
      <c r="B290" s="15">
        <v>2018</v>
      </c>
      <c r="C290" s="89">
        <v>21238</v>
      </c>
      <c r="D290" s="89">
        <v>7337</v>
      </c>
      <c r="E290" s="89">
        <v>7233</v>
      </c>
      <c r="F290" s="89">
        <v>132</v>
      </c>
      <c r="G290" s="89">
        <v>3931</v>
      </c>
      <c r="H290" s="90">
        <v>32506</v>
      </c>
    </row>
    <row r="291" spans="1:8" s="69" customFormat="1" ht="18" customHeight="1">
      <c r="A291" s="218"/>
      <c r="B291" s="15">
        <v>2019</v>
      </c>
      <c r="C291" s="89">
        <v>22008</v>
      </c>
      <c r="D291" s="89">
        <v>7827</v>
      </c>
      <c r="E291" s="89">
        <v>7739</v>
      </c>
      <c r="F291" s="89">
        <v>117</v>
      </c>
      <c r="G291" s="89">
        <v>3974</v>
      </c>
      <c r="H291" s="90">
        <v>33809</v>
      </c>
    </row>
    <row r="292" spans="1:8" s="69" customFormat="1" ht="18" customHeight="1">
      <c r="A292" s="236"/>
      <c r="B292" s="15">
        <v>2020</v>
      </c>
      <c r="C292" s="89">
        <v>20438</v>
      </c>
      <c r="D292" s="89">
        <v>10076</v>
      </c>
      <c r="E292" s="89">
        <v>9938</v>
      </c>
      <c r="F292" s="89">
        <v>187</v>
      </c>
      <c r="G292" s="89">
        <v>4552</v>
      </c>
      <c r="H292" s="90">
        <v>35066</v>
      </c>
    </row>
    <row r="293" spans="1:8" s="69" customFormat="1" ht="18" customHeight="1">
      <c r="A293" s="273" t="s">
        <v>53</v>
      </c>
      <c r="B293" s="15">
        <v>2006</v>
      </c>
      <c r="C293" s="89">
        <v>7112</v>
      </c>
      <c r="D293" s="89">
        <v>5854</v>
      </c>
      <c r="E293" s="89">
        <v>5404</v>
      </c>
      <c r="F293" s="89">
        <v>86</v>
      </c>
      <c r="G293" s="89">
        <v>4959</v>
      </c>
      <c r="H293" s="90">
        <v>17925</v>
      </c>
    </row>
    <row r="294" spans="1:8" s="69" customFormat="1" ht="18" customHeight="1">
      <c r="A294" s="274"/>
      <c r="B294" s="7">
        <v>2007</v>
      </c>
      <c r="C294" s="89">
        <v>8448</v>
      </c>
      <c r="D294" s="89">
        <v>6840</v>
      </c>
      <c r="E294" s="89">
        <v>6429</v>
      </c>
      <c r="F294" s="89">
        <v>113</v>
      </c>
      <c r="G294" s="89">
        <v>5478</v>
      </c>
      <c r="H294" s="90">
        <v>20766</v>
      </c>
    </row>
    <row r="295" spans="1:8" s="69" customFormat="1" ht="18" customHeight="1">
      <c r="A295" s="274"/>
      <c r="B295" s="7">
        <v>2008</v>
      </c>
      <c r="C295" s="89">
        <v>9417</v>
      </c>
      <c r="D295" s="89">
        <v>7368</v>
      </c>
      <c r="E295" s="89">
        <v>6991</v>
      </c>
      <c r="F295" s="89">
        <v>114</v>
      </c>
      <c r="G295" s="89">
        <v>5795</v>
      </c>
      <c r="H295" s="90">
        <v>22580</v>
      </c>
    </row>
    <row r="296" spans="1:8" s="69" customFormat="1" ht="18" customHeight="1">
      <c r="A296" s="274"/>
      <c r="B296" s="7">
        <v>2009</v>
      </c>
      <c r="C296" s="89">
        <v>9892</v>
      </c>
      <c r="D296" s="89">
        <v>7770</v>
      </c>
      <c r="E296" s="89">
        <v>7434</v>
      </c>
      <c r="F296" s="89">
        <v>125</v>
      </c>
      <c r="G296" s="89">
        <v>6191</v>
      </c>
      <c r="H296" s="90">
        <v>23853</v>
      </c>
    </row>
    <row r="297" spans="1:8" s="69" customFormat="1" ht="18" customHeight="1">
      <c r="A297" s="274"/>
      <c r="B297" s="7">
        <v>2010</v>
      </c>
      <c r="C297" s="89">
        <v>10338</v>
      </c>
      <c r="D297" s="89">
        <v>8198</v>
      </c>
      <c r="E297" s="89">
        <v>7938</v>
      </c>
      <c r="F297" s="89">
        <v>137</v>
      </c>
      <c r="G297" s="89">
        <v>6459</v>
      </c>
      <c r="H297" s="90">
        <v>24995</v>
      </c>
    </row>
    <row r="298" spans="1:8" s="69" customFormat="1" ht="18" customHeight="1">
      <c r="A298" s="274"/>
      <c r="B298" s="7">
        <v>2011</v>
      </c>
      <c r="C298" s="89">
        <v>10813</v>
      </c>
      <c r="D298" s="89">
        <v>8512</v>
      </c>
      <c r="E298" s="89">
        <v>8303</v>
      </c>
      <c r="F298" s="89">
        <v>184</v>
      </c>
      <c r="G298" s="89">
        <v>7430</v>
      </c>
      <c r="H298" s="90">
        <v>26755</v>
      </c>
    </row>
    <row r="299" spans="1:8" s="69" customFormat="1" ht="18" customHeight="1">
      <c r="A299" s="274"/>
      <c r="B299" s="15">
        <v>2012</v>
      </c>
      <c r="C299" s="89">
        <v>11666</v>
      </c>
      <c r="D299" s="89">
        <v>9088</v>
      </c>
      <c r="E299" s="89">
        <v>8951</v>
      </c>
      <c r="F299" s="89">
        <v>214</v>
      </c>
      <c r="G299" s="89">
        <v>7981</v>
      </c>
      <c r="H299" s="90">
        <v>28735</v>
      </c>
    </row>
    <row r="300" spans="1:8" s="69" customFormat="1" ht="18" customHeight="1">
      <c r="A300" s="274"/>
      <c r="B300" s="15">
        <v>2013</v>
      </c>
      <c r="C300" s="89">
        <v>12455</v>
      </c>
      <c r="D300" s="89">
        <v>9199</v>
      </c>
      <c r="E300" s="89">
        <v>9068</v>
      </c>
      <c r="F300" s="89">
        <v>180</v>
      </c>
      <c r="G300" s="89">
        <v>8597</v>
      </c>
      <c r="H300" s="90">
        <v>30251</v>
      </c>
    </row>
    <row r="301" spans="1:8" s="69" customFormat="1" ht="18" customHeight="1">
      <c r="A301" s="274"/>
      <c r="B301" s="15">
        <v>2014</v>
      </c>
      <c r="C301" s="89">
        <v>13232</v>
      </c>
      <c r="D301" s="89">
        <v>9554</v>
      </c>
      <c r="E301" s="89">
        <v>9421</v>
      </c>
      <c r="F301" s="89">
        <v>196</v>
      </c>
      <c r="G301" s="89">
        <v>8911</v>
      </c>
      <c r="H301" s="90">
        <v>31697</v>
      </c>
    </row>
    <row r="302" spans="1:8" s="69" customFormat="1" ht="18" customHeight="1">
      <c r="A302" s="274"/>
      <c r="B302" s="15">
        <v>2015</v>
      </c>
      <c r="C302" s="89">
        <v>14628</v>
      </c>
      <c r="D302" s="89">
        <v>9658</v>
      </c>
      <c r="E302" s="89">
        <v>9531</v>
      </c>
      <c r="F302" s="89">
        <v>180</v>
      </c>
      <c r="G302" s="89">
        <v>9464</v>
      </c>
      <c r="H302" s="90">
        <v>33750</v>
      </c>
    </row>
    <row r="303" spans="1:8" s="69" customFormat="1" ht="18" customHeight="1">
      <c r="A303" s="274"/>
      <c r="B303" s="15">
        <v>2016</v>
      </c>
      <c r="C303" s="89">
        <v>16109</v>
      </c>
      <c r="D303" s="89">
        <v>10319</v>
      </c>
      <c r="E303" s="89">
        <v>10172</v>
      </c>
      <c r="F303" s="89">
        <v>212</v>
      </c>
      <c r="G303" s="89">
        <v>9975</v>
      </c>
      <c r="H303" s="90">
        <v>36403</v>
      </c>
    </row>
    <row r="304" spans="1:8" s="69" customFormat="1" ht="18" customHeight="1">
      <c r="A304" s="274"/>
      <c r="B304" s="15">
        <v>2017</v>
      </c>
      <c r="C304" s="89">
        <v>16877</v>
      </c>
      <c r="D304" s="89">
        <v>11097</v>
      </c>
      <c r="E304" s="89">
        <v>10963</v>
      </c>
      <c r="F304" s="89">
        <v>206</v>
      </c>
      <c r="G304" s="89">
        <v>11332</v>
      </c>
      <c r="H304" s="90">
        <v>39306</v>
      </c>
    </row>
    <row r="305" spans="1:8" s="69" customFormat="1" ht="18" customHeight="1">
      <c r="A305" s="196"/>
      <c r="B305" s="15">
        <v>2018</v>
      </c>
      <c r="C305" s="89">
        <v>17828</v>
      </c>
      <c r="D305" s="89">
        <v>11740</v>
      </c>
      <c r="E305" s="89">
        <v>11611</v>
      </c>
      <c r="F305" s="89">
        <v>182</v>
      </c>
      <c r="G305" s="89">
        <v>12631</v>
      </c>
      <c r="H305" s="90">
        <v>42199</v>
      </c>
    </row>
    <row r="306" spans="1:8" s="69" customFormat="1" ht="18" customHeight="1">
      <c r="A306" s="218"/>
      <c r="B306" s="15">
        <v>2019</v>
      </c>
      <c r="C306" s="89">
        <v>19779</v>
      </c>
      <c r="D306" s="89">
        <v>12527</v>
      </c>
      <c r="E306" s="89">
        <v>12385</v>
      </c>
      <c r="F306" s="89">
        <v>199</v>
      </c>
      <c r="G306" s="89">
        <v>14334</v>
      </c>
      <c r="H306" s="90">
        <v>46640</v>
      </c>
    </row>
    <row r="307" spans="1:8" s="69" customFormat="1" ht="18" customHeight="1">
      <c r="A307" s="236"/>
      <c r="B307" s="15">
        <v>2020</v>
      </c>
      <c r="C307" s="89">
        <v>19069</v>
      </c>
      <c r="D307" s="89">
        <v>14596</v>
      </c>
      <c r="E307" s="89">
        <v>14404</v>
      </c>
      <c r="F307" s="89">
        <v>280</v>
      </c>
      <c r="G307" s="89">
        <v>16327</v>
      </c>
      <c r="H307" s="90">
        <v>49992</v>
      </c>
    </row>
    <row r="308" spans="1:8" s="69" customFormat="1" ht="18" customHeight="1">
      <c r="A308" s="273" t="s">
        <v>54</v>
      </c>
      <c r="B308" s="15">
        <v>2006</v>
      </c>
      <c r="C308" s="89">
        <v>19588</v>
      </c>
      <c r="D308" s="89">
        <v>15220</v>
      </c>
      <c r="E308" s="89">
        <v>13930</v>
      </c>
      <c r="F308" s="89">
        <v>295</v>
      </c>
      <c r="G308" s="89">
        <v>8776</v>
      </c>
      <c r="H308" s="90">
        <v>43584</v>
      </c>
    </row>
    <row r="309" spans="1:8" s="69" customFormat="1" ht="18" customHeight="1">
      <c r="A309" s="274"/>
      <c r="B309" s="7">
        <v>2007</v>
      </c>
      <c r="C309" s="89">
        <v>13982</v>
      </c>
      <c r="D309" s="89">
        <v>13598</v>
      </c>
      <c r="E309" s="89">
        <v>12721</v>
      </c>
      <c r="F309" s="89">
        <v>213</v>
      </c>
      <c r="G309" s="89">
        <v>6092</v>
      </c>
      <c r="H309" s="90">
        <v>33672</v>
      </c>
    </row>
    <row r="310" spans="1:8" s="69" customFormat="1" ht="18" customHeight="1">
      <c r="A310" s="274"/>
      <c r="B310" s="7">
        <v>2008</v>
      </c>
      <c r="C310" s="89">
        <v>11501</v>
      </c>
      <c r="D310" s="89">
        <v>14521</v>
      </c>
      <c r="E310" s="89">
        <v>13730</v>
      </c>
      <c r="F310" s="89">
        <v>197</v>
      </c>
      <c r="G310" s="89">
        <v>4300</v>
      </c>
      <c r="H310" s="90">
        <v>30322</v>
      </c>
    </row>
    <row r="311" spans="1:8" s="69" customFormat="1" ht="18" customHeight="1">
      <c r="A311" s="274"/>
      <c r="B311" s="7">
        <v>2009</v>
      </c>
      <c r="C311" s="89">
        <v>11868</v>
      </c>
      <c r="D311" s="89">
        <v>15406</v>
      </c>
      <c r="E311" s="89">
        <v>14549</v>
      </c>
      <c r="F311" s="89">
        <v>374</v>
      </c>
      <c r="G311" s="89">
        <v>4409</v>
      </c>
      <c r="H311" s="90">
        <v>31683</v>
      </c>
    </row>
    <row r="312" spans="1:8" s="69" customFormat="1" ht="18" customHeight="1">
      <c r="A312" s="274"/>
      <c r="B312" s="7">
        <v>2010</v>
      </c>
      <c r="C312" s="89">
        <v>12179</v>
      </c>
      <c r="D312" s="89">
        <v>16321</v>
      </c>
      <c r="E312" s="89">
        <v>15682</v>
      </c>
      <c r="F312" s="89">
        <v>457</v>
      </c>
      <c r="G312" s="89">
        <v>4523</v>
      </c>
      <c r="H312" s="90">
        <v>33023</v>
      </c>
    </row>
    <row r="313" spans="1:8" s="69" customFormat="1" ht="18" customHeight="1">
      <c r="A313" s="274"/>
      <c r="B313" s="7">
        <v>2011</v>
      </c>
      <c r="C313" s="89">
        <v>13933</v>
      </c>
      <c r="D313" s="89">
        <v>15578</v>
      </c>
      <c r="E313" s="89">
        <v>15164</v>
      </c>
      <c r="F313" s="89">
        <v>324</v>
      </c>
      <c r="G313" s="89">
        <v>4648</v>
      </c>
      <c r="H313" s="90">
        <v>34159</v>
      </c>
    </row>
    <row r="314" spans="1:8" s="69" customFormat="1" ht="18" customHeight="1">
      <c r="A314" s="274"/>
      <c r="B314" s="15">
        <v>2012</v>
      </c>
      <c r="C314" s="89">
        <v>15318</v>
      </c>
      <c r="D314" s="89">
        <v>15046</v>
      </c>
      <c r="E314" s="89">
        <v>14834</v>
      </c>
      <c r="F314" s="89">
        <v>328</v>
      </c>
      <c r="G314" s="89">
        <v>4717</v>
      </c>
      <c r="H314" s="90">
        <v>35081</v>
      </c>
    </row>
    <row r="315" spans="1:8" s="69" customFormat="1" ht="18" customHeight="1">
      <c r="A315" s="274"/>
      <c r="B315" s="15">
        <v>2013</v>
      </c>
      <c r="C315" s="89">
        <v>16173</v>
      </c>
      <c r="D315" s="89">
        <v>14628</v>
      </c>
      <c r="E315" s="89">
        <v>14427</v>
      </c>
      <c r="F315" s="89">
        <v>305</v>
      </c>
      <c r="G315" s="89">
        <v>4591</v>
      </c>
      <c r="H315" s="90">
        <v>35392</v>
      </c>
    </row>
    <row r="316" spans="1:8" s="69" customFormat="1" ht="18" customHeight="1">
      <c r="A316" s="274"/>
      <c r="B316" s="15">
        <v>2014</v>
      </c>
      <c r="C316" s="89">
        <v>17016</v>
      </c>
      <c r="D316" s="89">
        <v>15189</v>
      </c>
      <c r="E316" s="89">
        <v>14999</v>
      </c>
      <c r="F316" s="89">
        <v>321</v>
      </c>
      <c r="G316" s="89">
        <v>4829</v>
      </c>
      <c r="H316" s="90">
        <v>37034</v>
      </c>
    </row>
    <row r="317" spans="1:8" s="69" customFormat="1" ht="18" customHeight="1">
      <c r="A317" s="274"/>
      <c r="B317" s="15">
        <v>2015</v>
      </c>
      <c r="C317" s="89">
        <v>18770</v>
      </c>
      <c r="D317" s="89">
        <v>16103</v>
      </c>
      <c r="E317" s="89">
        <v>15895</v>
      </c>
      <c r="F317" s="89">
        <v>338</v>
      </c>
      <c r="G317" s="89">
        <v>4815</v>
      </c>
      <c r="H317" s="90">
        <v>39688</v>
      </c>
    </row>
    <row r="318" spans="1:8" s="69" customFormat="1" ht="18" customHeight="1">
      <c r="A318" s="274"/>
      <c r="B318" s="15">
        <v>2016</v>
      </c>
      <c r="C318" s="89">
        <v>20426</v>
      </c>
      <c r="D318" s="89">
        <v>17665</v>
      </c>
      <c r="E318" s="89">
        <v>17444</v>
      </c>
      <c r="F318" s="89">
        <v>378</v>
      </c>
      <c r="G318" s="89">
        <v>5020</v>
      </c>
      <c r="H318" s="90">
        <v>43111</v>
      </c>
    </row>
    <row r="319" spans="1:8" s="69" customFormat="1" ht="18" customHeight="1">
      <c r="A319" s="274"/>
      <c r="B319" s="15">
        <v>2017</v>
      </c>
      <c r="C319" s="89">
        <v>23116</v>
      </c>
      <c r="D319" s="89">
        <v>20149</v>
      </c>
      <c r="E319" s="89">
        <v>19855</v>
      </c>
      <c r="F319" s="89">
        <v>484</v>
      </c>
      <c r="G319" s="89">
        <v>5405</v>
      </c>
      <c r="H319" s="90">
        <v>48670</v>
      </c>
    </row>
    <row r="320" spans="1:8" s="69" customFormat="1" ht="18" customHeight="1">
      <c r="A320" s="196"/>
      <c r="B320" s="15">
        <v>2018</v>
      </c>
      <c r="C320" s="89">
        <v>25217</v>
      </c>
      <c r="D320" s="89">
        <v>23143</v>
      </c>
      <c r="E320" s="89">
        <v>22806</v>
      </c>
      <c r="F320" s="89">
        <v>580</v>
      </c>
      <c r="G320" s="89">
        <v>5967</v>
      </c>
      <c r="H320" s="90">
        <v>54327</v>
      </c>
    </row>
    <row r="321" spans="1:8" s="69" customFormat="1" ht="18" customHeight="1">
      <c r="A321" s="218"/>
      <c r="B321" s="15">
        <v>2019</v>
      </c>
      <c r="C321" s="89">
        <v>27180</v>
      </c>
      <c r="D321" s="89">
        <v>25368</v>
      </c>
      <c r="E321" s="89">
        <v>25006</v>
      </c>
      <c r="F321" s="89">
        <v>624</v>
      </c>
      <c r="G321" s="89">
        <v>6181</v>
      </c>
      <c r="H321" s="90">
        <v>58729</v>
      </c>
    </row>
    <row r="322" spans="1:8" s="69" customFormat="1" ht="18" customHeight="1">
      <c r="A322" s="236"/>
      <c r="B322" s="15">
        <v>2020</v>
      </c>
      <c r="C322" s="89">
        <v>22051</v>
      </c>
      <c r="D322" s="89">
        <v>32246</v>
      </c>
      <c r="E322" s="89">
        <v>31634</v>
      </c>
      <c r="F322" s="89">
        <v>1043</v>
      </c>
      <c r="G322" s="89">
        <v>7488</v>
      </c>
      <c r="H322" s="90">
        <v>61785</v>
      </c>
    </row>
    <row r="323" spans="1:8" s="69" customFormat="1" ht="18" customHeight="1">
      <c r="A323" s="273" t="s">
        <v>55</v>
      </c>
      <c r="B323" s="15">
        <v>2006</v>
      </c>
      <c r="C323" s="89">
        <v>75060</v>
      </c>
      <c r="D323" s="89">
        <v>27908</v>
      </c>
      <c r="E323" s="89">
        <v>26218</v>
      </c>
      <c r="F323" s="89">
        <v>216</v>
      </c>
      <c r="G323" s="89">
        <v>10300</v>
      </c>
      <c r="H323" s="90">
        <v>113268</v>
      </c>
    </row>
    <row r="324" spans="1:8" s="69" customFormat="1" ht="18" customHeight="1">
      <c r="A324" s="274"/>
      <c r="B324" s="7">
        <v>2007</v>
      </c>
      <c r="C324" s="89">
        <v>81567</v>
      </c>
      <c r="D324" s="89">
        <v>31861</v>
      </c>
      <c r="E324" s="89">
        <v>30424</v>
      </c>
      <c r="F324" s="89">
        <v>261</v>
      </c>
      <c r="G324" s="89">
        <v>11985</v>
      </c>
      <c r="H324" s="90">
        <v>125413</v>
      </c>
    </row>
    <row r="325" spans="1:8" s="69" customFormat="1" ht="18" customHeight="1">
      <c r="A325" s="274"/>
      <c r="B325" s="7">
        <v>2008</v>
      </c>
      <c r="C325" s="89">
        <v>84047</v>
      </c>
      <c r="D325" s="89">
        <v>33409</v>
      </c>
      <c r="E325" s="89">
        <v>32110</v>
      </c>
      <c r="F325" s="89">
        <v>358</v>
      </c>
      <c r="G325" s="89">
        <v>13356</v>
      </c>
      <c r="H325" s="90">
        <v>130812</v>
      </c>
    </row>
    <row r="326" spans="1:8" s="69" customFormat="1" ht="18" customHeight="1">
      <c r="A326" s="274"/>
      <c r="B326" s="7">
        <v>2009</v>
      </c>
      <c r="C326" s="89">
        <v>82122</v>
      </c>
      <c r="D326" s="89">
        <v>33512</v>
      </c>
      <c r="E326" s="89">
        <v>32417</v>
      </c>
      <c r="F326" s="89">
        <v>390</v>
      </c>
      <c r="G326" s="89">
        <v>12748</v>
      </c>
      <c r="H326" s="90">
        <v>128382</v>
      </c>
    </row>
    <row r="327" spans="1:8" s="69" customFormat="1" ht="18" customHeight="1">
      <c r="A327" s="274"/>
      <c r="B327" s="7">
        <v>2010</v>
      </c>
      <c r="C327" s="89">
        <v>80696</v>
      </c>
      <c r="D327" s="89">
        <v>33099</v>
      </c>
      <c r="E327" s="89">
        <v>32328</v>
      </c>
      <c r="F327" s="89">
        <v>369</v>
      </c>
      <c r="G327" s="89">
        <v>11716</v>
      </c>
      <c r="H327" s="90">
        <v>125511</v>
      </c>
    </row>
    <row r="328" spans="1:8" s="69" customFormat="1" ht="18" customHeight="1">
      <c r="A328" s="274"/>
      <c r="B328" s="7">
        <v>2011</v>
      </c>
      <c r="C328" s="89">
        <v>78034</v>
      </c>
      <c r="D328" s="89">
        <v>32725</v>
      </c>
      <c r="E328" s="89">
        <v>32043</v>
      </c>
      <c r="F328" s="89">
        <v>447</v>
      </c>
      <c r="G328" s="89">
        <v>11567</v>
      </c>
      <c r="H328" s="90">
        <v>122326</v>
      </c>
    </row>
    <row r="329" spans="1:8" s="69" customFormat="1" ht="18" customHeight="1">
      <c r="A329" s="274"/>
      <c r="B329" s="15">
        <v>2012</v>
      </c>
      <c r="C329" s="89">
        <v>74979</v>
      </c>
      <c r="D329" s="89">
        <v>32049</v>
      </c>
      <c r="E329" s="89">
        <v>31710</v>
      </c>
      <c r="F329" s="89">
        <v>445</v>
      </c>
      <c r="G329" s="89">
        <v>10911</v>
      </c>
      <c r="H329" s="90">
        <v>117939</v>
      </c>
    </row>
    <row r="330" spans="1:8" s="69" customFormat="1" ht="18" customHeight="1">
      <c r="A330" s="274"/>
      <c r="B330" s="15">
        <v>2013</v>
      </c>
      <c r="C330" s="89">
        <v>70921</v>
      </c>
      <c r="D330" s="89">
        <v>31323</v>
      </c>
      <c r="E330" s="89">
        <v>31052</v>
      </c>
      <c r="F330" s="89">
        <v>392</v>
      </c>
      <c r="G330" s="89">
        <v>9890</v>
      </c>
      <c r="H330" s="90">
        <v>112134</v>
      </c>
    </row>
    <row r="331" spans="1:8" s="69" customFormat="1" ht="18" customHeight="1">
      <c r="A331" s="274"/>
      <c r="B331" s="15">
        <v>2014</v>
      </c>
      <c r="C331" s="89">
        <v>71445</v>
      </c>
      <c r="D331" s="89">
        <v>30713</v>
      </c>
      <c r="E331" s="89">
        <v>30393</v>
      </c>
      <c r="F331" s="89">
        <v>462</v>
      </c>
      <c r="G331" s="89">
        <v>9396</v>
      </c>
      <c r="H331" s="90">
        <v>111554</v>
      </c>
    </row>
    <row r="332" spans="1:8" s="69" customFormat="1" ht="18" customHeight="1">
      <c r="A332" s="274"/>
      <c r="B332" s="15">
        <v>2015</v>
      </c>
      <c r="C332" s="89">
        <v>72080</v>
      </c>
      <c r="D332" s="89">
        <v>30295</v>
      </c>
      <c r="E332" s="89">
        <v>29958</v>
      </c>
      <c r="F332" s="89">
        <v>469</v>
      </c>
      <c r="G332" s="89">
        <v>9022</v>
      </c>
      <c r="H332" s="90">
        <v>111397</v>
      </c>
    </row>
    <row r="333" spans="1:8" s="69" customFormat="1" ht="18" customHeight="1">
      <c r="A333" s="274"/>
      <c r="B333" s="15">
        <v>2016</v>
      </c>
      <c r="C333" s="89">
        <v>72188</v>
      </c>
      <c r="D333" s="89">
        <v>30355</v>
      </c>
      <c r="E333" s="89">
        <v>30053</v>
      </c>
      <c r="F333" s="89">
        <v>465</v>
      </c>
      <c r="G333" s="89">
        <v>8864</v>
      </c>
      <c r="H333" s="90">
        <v>111407</v>
      </c>
    </row>
    <row r="334" spans="1:8" s="69" customFormat="1" ht="18" customHeight="1">
      <c r="A334" s="274"/>
      <c r="B334" s="15">
        <v>2017</v>
      </c>
      <c r="C334" s="89">
        <v>73825</v>
      </c>
      <c r="D334" s="89">
        <v>30741</v>
      </c>
      <c r="E334" s="89">
        <v>30404</v>
      </c>
      <c r="F334" s="89">
        <v>503</v>
      </c>
      <c r="G334" s="89">
        <v>8505</v>
      </c>
      <c r="H334" s="90">
        <v>113071</v>
      </c>
    </row>
    <row r="335" spans="1:8" s="69" customFormat="1" ht="18" customHeight="1">
      <c r="A335" s="196"/>
      <c r="B335" s="15">
        <v>2018</v>
      </c>
      <c r="C335" s="89">
        <v>76235</v>
      </c>
      <c r="D335" s="89">
        <v>30528</v>
      </c>
      <c r="E335" s="89">
        <v>30171</v>
      </c>
      <c r="F335" s="89">
        <v>518</v>
      </c>
      <c r="G335" s="89">
        <v>8585</v>
      </c>
      <c r="H335" s="90">
        <v>115348</v>
      </c>
    </row>
    <row r="336" spans="1:8" s="69" customFormat="1" ht="18" customHeight="1">
      <c r="A336" s="218"/>
      <c r="B336" s="15">
        <v>2019</v>
      </c>
      <c r="C336" s="89">
        <v>79861</v>
      </c>
      <c r="D336" s="89">
        <v>30400</v>
      </c>
      <c r="E336" s="89">
        <v>30069</v>
      </c>
      <c r="F336" s="89">
        <v>484</v>
      </c>
      <c r="G336" s="89">
        <v>8569</v>
      </c>
      <c r="H336" s="90">
        <v>118830</v>
      </c>
    </row>
    <row r="337" spans="1:8" s="69" customFormat="1" ht="18" customHeight="1">
      <c r="A337" s="236"/>
      <c r="B337" s="15">
        <v>2020</v>
      </c>
      <c r="C337" s="89">
        <v>72767</v>
      </c>
      <c r="D337" s="89">
        <v>38866</v>
      </c>
      <c r="E337" s="89">
        <v>38455</v>
      </c>
      <c r="F337" s="89">
        <v>626</v>
      </c>
      <c r="G337" s="89">
        <v>9855</v>
      </c>
      <c r="H337" s="90">
        <v>121488</v>
      </c>
    </row>
    <row r="338" spans="1:8" s="69" customFormat="1" ht="18" customHeight="1">
      <c r="A338" s="273" t="s">
        <v>56</v>
      </c>
      <c r="B338" s="15">
        <v>2006</v>
      </c>
      <c r="C338" s="89">
        <v>160</v>
      </c>
      <c r="D338" s="89">
        <v>60</v>
      </c>
      <c r="E338" s="89">
        <v>59</v>
      </c>
      <c r="F338" s="89">
        <v>0</v>
      </c>
      <c r="G338" s="89">
        <v>19</v>
      </c>
      <c r="H338" s="90">
        <v>239</v>
      </c>
    </row>
    <row r="339" spans="1:8" s="69" customFormat="1" ht="18" customHeight="1">
      <c r="A339" s="274"/>
      <c r="B339" s="7">
        <v>2007</v>
      </c>
      <c r="C339" s="89">
        <v>160</v>
      </c>
      <c r="D339" s="89">
        <v>72</v>
      </c>
      <c r="E339" s="89">
        <v>69</v>
      </c>
      <c r="F339" s="89">
        <v>0</v>
      </c>
      <c r="G339" s="89">
        <v>18</v>
      </c>
      <c r="H339" s="90">
        <v>250</v>
      </c>
    </row>
    <row r="340" spans="1:8" s="69" customFormat="1" ht="18" customHeight="1">
      <c r="A340" s="274"/>
      <c r="B340" s="7">
        <v>2008</v>
      </c>
      <c r="C340" s="89">
        <v>144</v>
      </c>
      <c r="D340" s="89">
        <v>74</v>
      </c>
      <c r="E340" s="89">
        <v>74</v>
      </c>
      <c r="F340" s="89">
        <v>0</v>
      </c>
      <c r="G340" s="89">
        <v>29</v>
      </c>
      <c r="H340" s="90">
        <v>247</v>
      </c>
    </row>
    <row r="341" spans="1:8" s="69" customFormat="1" ht="18" customHeight="1">
      <c r="A341" s="274"/>
      <c r="B341" s="7">
        <v>2009</v>
      </c>
      <c r="C341" s="89">
        <v>155</v>
      </c>
      <c r="D341" s="89">
        <v>51</v>
      </c>
      <c r="E341" s="89">
        <v>51</v>
      </c>
      <c r="F341" s="89">
        <v>0</v>
      </c>
      <c r="G341" s="89">
        <v>18</v>
      </c>
      <c r="H341" s="90">
        <v>224</v>
      </c>
    </row>
    <row r="342" spans="1:8" s="69" customFormat="1" ht="18" customHeight="1">
      <c r="A342" s="274"/>
      <c r="B342" s="7">
        <v>2010</v>
      </c>
      <c r="C342" s="89">
        <v>133</v>
      </c>
      <c r="D342" s="89">
        <v>48</v>
      </c>
      <c r="E342" s="89">
        <v>48</v>
      </c>
      <c r="F342" s="89">
        <v>0</v>
      </c>
      <c r="G342" s="89">
        <v>18</v>
      </c>
      <c r="H342" s="90">
        <v>199</v>
      </c>
    </row>
    <row r="343" spans="1:8" s="69" customFormat="1" ht="18" customHeight="1">
      <c r="A343" s="274"/>
      <c r="B343" s="7">
        <v>2011</v>
      </c>
      <c r="C343" s="89">
        <v>111</v>
      </c>
      <c r="D343" s="89">
        <v>53</v>
      </c>
      <c r="E343" s="89">
        <v>53</v>
      </c>
      <c r="F343" s="89">
        <v>0</v>
      </c>
      <c r="G343" s="89">
        <v>12</v>
      </c>
      <c r="H343" s="90">
        <v>176</v>
      </c>
    </row>
    <row r="344" spans="1:8" s="69" customFormat="1" ht="18" customHeight="1">
      <c r="A344" s="274"/>
      <c r="B344" s="15">
        <v>2012</v>
      </c>
      <c r="C344" s="89">
        <v>106</v>
      </c>
      <c r="D344" s="89">
        <v>36</v>
      </c>
      <c r="E344" s="89">
        <v>36</v>
      </c>
      <c r="F344" s="89">
        <v>0</v>
      </c>
      <c r="G344" s="89">
        <v>11</v>
      </c>
      <c r="H344" s="90">
        <v>153</v>
      </c>
    </row>
    <row r="345" spans="1:8" s="69" customFormat="1" ht="18" customHeight="1">
      <c r="A345" s="274"/>
      <c r="B345" s="15">
        <v>2013</v>
      </c>
      <c r="C345" s="89">
        <v>93</v>
      </c>
      <c r="D345" s="89">
        <v>18</v>
      </c>
      <c r="E345" s="89">
        <v>18</v>
      </c>
      <c r="F345" s="89">
        <v>0</v>
      </c>
      <c r="G345" s="89">
        <v>7</v>
      </c>
      <c r="H345" s="90">
        <v>118</v>
      </c>
    </row>
    <row r="346" spans="1:8" s="69" customFormat="1" ht="18" customHeight="1">
      <c r="A346" s="274"/>
      <c r="B346" s="15">
        <v>2014</v>
      </c>
      <c r="C346" s="89">
        <v>82</v>
      </c>
      <c r="D346" s="89">
        <v>20</v>
      </c>
      <c r="E346" s="89">
        <v>20</v>
      </c>
      <c r="F346" s="89">
        <v>0</v>
      </c>
      <c r="G346" s="89">
        <v>3</v>
      </c>
      <c r="H346" s="90">
        <v>105</v>
      </c>
    </row>
    <row r="347" spans="1:8" s="69" customFormat="1" ht="18" customHeight="1">
      <c r="A347" s="274"/>
      <c r="B347" s="15">
        <v>2015</v>
      </c>
      <c r="C347" s="89">
        <v>60</v>
      </c>
      <c r="D347" s="89">
        <v>12</v>
      </c>
      <c r="E347" s="89">
        <v>12</v>
      </c>
      <c r="F347" s="89">
        <v>0</v>
      </c>
      <c r="G347" s="89">
        <v>5</v>
      </c>
      <c r="H347" s="90">
        <v>77</v>
      </c>
    </row>
    <row r="348" spans="1:8" s="69" customFormat="1" ht="18" customHeight="1">
      <c r="A348" s="274"/>
      <c r="B348" s="15">
        <v>2016</v>
      </c>
      <c r="C348" s="89">
        <v>61</v>
      </c>
      <c r="D348" s="89">
        <v>20</v>
      </c>
      <c r="E348" s="89">
        <v>20</v>
      </c>
      <c r="F348" s="89">
        <v>0</v>
      </c>
      <c r="G348" s="89">
        <v>9</v>
      </c>
      <c r="H348" s="90">
        <v>90</v>
      </c>
    </row>
    <row r="349" spans="1:8" s="69" customFormat="1" ht="18" customHeight="1">
      <c r="A349" s="274"/>
      <c r="B349" s="15">
        <v>2017</v>
      </c>
      <c r="C349" s="89">
        <v>48</v>
      </c>
      <c r="D349" s="89">
        <v>16</v>
      </c>
      <c r="E349" s="89">
        <v>16</v>
      </c>
      <c r="F349" s="89">
        <v>0</v>
      </c>
      <c r="G349" s="89">
        <v>4</v>
      </c>
      <c r="H349" s="90">
        <v>68</v>
      </c>
    </row>
    <row r="350" spans="1:8" s="69" customFormat="1" ht="18" customHeight="1">
      <c r="A350" s="196"/>
      <c r="B350" s="15">
        <v>2018</v>
      </c>
      <c r="C350" s="89">
        <v>39</v>
      </c>
      <c r="D350" s="89">
        <v>13</v>
      </c>
      <c r="E350" s="89">
        <v>13</v>
      </c>
      <c r="F350" s="89">
        <v>0</v>
      </c>
      <c r="G350" s="89">
        <v>0</v>
      </c>
      <c r="H350" s="90">
        <v>52</v>
      </c>
    </row>
    <row r="351" spans="1:8" s="69" customFormat="1" ht="18" customHeight="1">
      <c r="A351" s="218"/>
      <c r="B351" s="15">
        <v>2019</v>
      </c>
      <c r="C351" s="89">
        <v>43</v>
      </c>
      <c r="D351" s="89">
        <v>12</v>
      </c>
      <c r="E351" s="89">
        <v>12</v>
      </c>
      <c r="F351" s="89">
        <v>0</v>
      </c>
      <c r="G351" s="89">
        <v>9</v>
      </c>
      <c r="H351" s="90">
        <v>64</v>
      </c>
    </row>
    <row r="352" spans="1:8" s="69" customFormat="1" ht="18" customHeight="1">
      <c r="A352" s="236"/>
      <c r="B352" s="15">
        <v>2020</v>
      </c>
      <c r="C352" s="89">
        <v>48</v>
      </c>
      <c r="D352" s="89">
        <v>19</v>
      </c>
      <c r="E352" s="89">
        <v>19</v>
      </c>
      <c r="F352" s="89">
        <v>0</v>
      </c>
      <c r="G352" s="89">
        <v>19</v>
      </c>
      <c r="H352" s="90">
        <v>86</v>
      </c>
    </row>
    <row r="353" spans="1:8" s="69" customFormat="1" ht="18" customHeight="1">
      <c r="A353" s="273" t="s">
        <v>57</v>
      </c>
      <c r="B353" s="15">
        <v>2006</v>
      </c>
      <c r="C353" s="89">
        <v>8</v>
      </c>
      <c r="D353" s="89">
        <v>5</v>
      </c>
      <c r="E353" s="89">
        <v>2</v>
      </c>
      <c r="F353" s="89">
        <v>1</v>
      </c>
      <c r="G353" s="89">
        <v>10</v>
      </c>
      <c r="H353" s="90">
        <v>23</v>
      </c>
    </row>
    <row r="354" spans="1:8" s="69" customFormat="1" ht="18" customHeight="1">
      <c r="A354" s="274"/>
      <c r="B354" s="7">
        <v>2007</v>
      </c>
      <c r="C354" s="89">
        <v>3</v>
      </c>
      <c r="D354" s="89">
        <v>4</v>
      </c>
      <c r="E354" s="89">
        <v>2</v>
      </c>
      <c r="F354" s="89">
        <v>1</v>
      </c>
      <c r="G354" s="89">
        <v>6</v>
      </c>
      <c r="H354" s="90">
        <v>13</v>
      </c>
    </row>
    <row r="355" spans="1:8" s="69" customFormat="1" ht="18" customHeight="1">
      <c r="A355" s="274"/>
      <c r="B355" s="7">
        <v>2008</v>
      </c>
      <c r="C355" s="89">
        <v>0</v>
      </c>
      <c r="D355" s="89">
        <v>0</v>
      </c>
      <c r="E355" s="89">
        <v>0</v>
      </c>
      <c r="F355" s="89">
        <v>0</v>
      </c>
      <c r="G355" s="89">
        <v>4</v>
      </c>
      <c r="H355" s="90">
        <v>4</v>
      </c>
    </row>
    <row r="356" spans="1:8" s="69" customFormat="1" ht="18" customHeight="1">
      <c r="A356" s="274"/>
      <c r="B356" s="7">
        <v>2009</v>
      </c>
      <c r="C356" s="89">
        <v>0</v>
      </c>
      <c r="D356" s="89">
        <v>3</v>
      </c>
      <c r="E356" s="89">
        <v>3</v>
      </c>
      <c r="F356" s="89">
        <v>0</v>
      </c>
      <c r="G356" s="89">
        <v>4</v>
      </c>
      <c r="H356" s="90">
        <v>7</v>
      </c>
    </row>
    <row r="357" spans="1:8" s="69" customFormat="1" ht="18" customHeight="1">
      <c r="A357" s="274"/>
      <c r="B357" s="7">
        <v>2010</v>
      </c>
      <c r="C357" s="89">
        <v>0</v>
      </c>
      <c r="D357" s="89">
        <v>4</v>
      </c>
      <c r="E357" s="89">
        <v>3</v>
      </c>
      <c r="F357" s="89">
        <v>1</v>
      </c>
      <c r="G357" s="89">
        <v>4</v>
      </c>
      <c r="H357" s="90">
        <v>8</v>
      </c>
    </row>
    <row r="358" spans="1:8" s="69" customFormat="1" ht="18" customHeight="1">
      <c r="A358" s="274"/>
      <c r="B358" s="7">
        <v>2011</v>
      </c>
      <c r="C358" s="89">
        <v>0</v>
      </c>
      <c r="D358" s="89">
        <v>4</v>
      </c>
      <c r="E358" s="89">
        <v>3</v>
      </c>
      <c r="F358" s="89">
        <v>1</v>
      </c>
      <c r="G358" s="89">
        <v>6</v>
      </c>
      <c r="H358" s="90">
        <v>10</v>
      </c>
    </row>
    <row r="359" spans="1:8" s="69" customFormat="1" ht="18" customHeight="1">
      <c r="A359" s="274"/>
      <c r="B359" s="15">
        <v>2012</v>
      </c>
      <c r="C359" s="89">
        <v>0</v>
      </c>
      <c r="D359" s="89">
        <v>4</v>
      </c>
      <c r="E359" s="89">
        <v>4</v>
      </c>
      <c r="F359" s="89">
        <v>0</v>
      </c>
      <c r="G359" s="89">
        <v>4</v>
      </c>
      <c r="H359" s="90">
        <v>8</v>
      </c>
    </row>
    <row r="360" spans="1:8" s="69" customFormat="1" ht="18" customHeight="1">
      <c r="A360" s="274"/>
      <c r="B360" s="15">
        <v>2013</v>
      </c>
      <c r="C360" s="89">
        <v>0</v>
      </c>
      <c r="D360" s="89">
        <v>4</v>
      </c>
      <c r="E360" s="89">
        <v>3</v>
      </c>
      <c r="F360" s="89">
        <v>1</v>
      </c>
      <c r="G360" s="89">
        <v>4</v>
      </c>
      <c r="H360" s="90">
        <v>8</v>
      </c>
    </row>
    <row r="361" spans="1:8" s="69" customFormat="1" ht="18" customHeight="1">
      <c r="A361" s="274"/>
      <c r="B361" s="15">
        <v>2014</v>
      </c>
      <c r="C361" s="89">
        <v>1</v>
      </c>
      <c r="D361" s="89">
        <v>4</v>
      </c>
      <c r="E361" s="89">
        <v>4</v>
      </c>
      <c r="F361" s="89">
        <v>0</v>
      </c>
      <c r="G361" s="89">
        <v>2</v>
      </c>
      <c r="H361" s="90">
        <v>7</v>
      </c>
    </row>
    <row r="362" spans="1:8" s="69" customFormat="1" ht="18" customHeight="1">
      <c r="A362" s="274"/>
      <c r="B362" s="15">
        <v>2015</v>
      </c>
      <c r="C362" s="89">
        <v>0</v>
      </c>
      <c r="D362" s="89">
        <v>4</v>
      </c>
      <c r="E362" s="89">
        <v>4</v>
      </c>
      <c r="F362" s="89">
        <v>0</v>
      </c>
      <c r="G362" s="89">
        <v>0</v>
      </c>
      <c r="H362" s="90">
        <v>4</v>
      </c>
    </row>
    <row r="363" spans="1:8" s="69" customFormat="1" ht="18" customHeight="1">
      <c r="A363" s="274"/>
      <c r="B363" s="15">
        <v>2016</v>
      </c>
      <c r="C363" s="89">
        <v>0</v>
      </c>
      <c r="D363" s="89">
        <v>1</v>
      </c>
      <c r="E363" s="89">
        <v>0</v>
      </c>
      <c r="F363" s="89">
        <v>1</v>
      </c>
      <c r="G363" s="89">
        <v>3</v>
      </c>
      <c r="H363" s="90">
        <v>4</v>
      </c>
    </row>
    <row r="364" spans="1:8" s="69" customFormat="1" ht="18" customHeight="1">
      <c r="A364" s="274"/>
      <c r="B364" s="15">
        <v>2017</v>
      </c>
      <c r="C364" s="89">
        <v>0</v>
      </c>
      <c r="D364" s="89">
        <v>0</v>
      </c>
      <c r="E364" s="89">
        <v>0</v>
      </c>
      <c r="F364" s="89">
        <v>0</v>
      </c>
      <c r="G364" s="89">
        <v>8</v>
      </c>
      <c r="H364" s="90">
        <v>8</v>
      </c>
    </row>
    <row r="365" spans="1:8" s="69" customFormat="1" ht="18" customHeight="1">
      <c r="A365" s="196"/>
      <c r="B365" s="15">
        <v>2018</v>
      </c>
      <c r="C365" s="89">
        <v>1</v>
      </c>
      <c r="D365" s="89">
        <v>3</v>
      </c>
      <c r="E365" s="89">
        <v>2</v>
      </c>
      <c r="F365" s="89">
        <v>1</v>
      </c>
      <c r="G365" s="89">
        <v>7</v>
      </c>
      <c r="H365" s="90">
        <v>11</v>
      </c>
    </row>
    <row r="366" spans="1:8" s="69" customFormat="1" ht="18" customHeight="1">
      <c r="A366" s="218"/>
      <c r="B366" s="15">
        <v>2019</v>
      </c>
      <c r="C366" s="89">
        <v>1</v>
      </c>
      <c r="D366" s="89">
        <v>3</v>
      </c>
      <c r="E366" s="89">
        <v>3</v>
      </c>
      <c r="F366" s="89">
        <v>0</v>
      </c>
      <c r="G366" s="89">
        <v>3</v>
      </c>
      <c r="H366" s="90">
        <v>7</v>
      </c>
    </row>
    <row r="367" spans="1:8" s="69" customFormat="1" ht="18" customHeight="1">
      <c r="A367" s="236"/>
      <c r="B367" s="15">
        <v>2020</v>
      </c>
      <c r="C367" s="89">
        <v>1</v>
      </c>
      <c r="D367" s="89">
        <v>0</v>
      </c>
      <c r="E367" s="89">
        <v>0</v>
      </c>
      <c r="F367" s="89">
        <v>0</v>
      </c>
      <c r="G367" s="89">
        <v>3</v>
      </c>
      <c r="H367" s="90">
        <v>4</v>
      </c>
    </row>
    <row r="368" spans="1:8" s="69" customFormat="1" ht="18" customHeight="1">
      <c r="A368" s="273" t="s">
        <v>129</v>
      </c>
      <c r="B368" s="15">
        <v>2006</v>
      </c>
      <c r="C368" s="89">
        <v>170308</v>
      </c>
      <c r="D368" s="89">
        <v>31399</v>
      </c>
      <c r="E368" s="89">
        <v>28279</v>
      </c>
      <c r="F368" s="89">
        <v>451</v>
      </c>
      <c r="G368" s="89">
        <v>46438</v>
      </c>
      <c r="H368" s="90">
        <v>248145</v>
      </c>
    </row>
    <row r="369" spans="1:8" s="69" customFormat="1" ht="18" customHeight="1">
      <c r="A369" s="274"/>
      <c r="B369" s="7">
        <v>2007</v>
      </c>
      <c r="C369" s="89">
        <v>187075</v>
      </c>
      <c r="D369" s="89">
        <v>32598</v>
      </c>
      <c r="E369" s="89">
        <v>30362</v>
      </c>
      <c r="F369" s="89">
        <v>348</v>
      </c>
      <c r="G369" s="89">
        <v>50115</v>
      </c>
      <c r="H369" s="90">
        <v>269788</v>
      </c>
    </row>
    <row r="370" spans="1:8" s="69" customFormat="1" ht="18" customHeight="1">
      <c r="A370" s="274"/>
      <c r="B370" s="7">
        <v>2008</v>
      </c>
      <c r="C370" s="89">
        <v>201242</v>
      </c>
      <c r="D370" s="89">
        <v>32934</v>
      </c>
      <c r="E370" s="89">
        <v>31015</v>
      </c>
      <c r="F370" s="89">
        <v>488</v>
      </c>
      <c r="G370" s="89">
        <v>52674</v>
      </c>
      <c r="H370" s="90">
        <v>286850</v>
      </c>
    </row>
    <row r="371" spans="1:8" s="69" customFormat="1" ht="18" customHeight="1">
      <c r="A371" s="274"/>
      <c r="B371" s="7">
        <v>2009</v>
      </c>
      <c r="C371" s="89">
        <v>206993</v>
      </c>
      <c r="D371" s="89">
        <v>33289</v>
      </c>
      <c r="E371" s="89">
        <v>31543</v>
      </c>
      <c r="F371" s="89">
        <v>485</v>
      </c>
      <c r="G371" s="89">
        <v>55976</v>
      </c>
      <c r="H371" s="90">
        <v>296258</v>
      </c>
    </row>
    <row r="372" spans="1:8" s="69" customFormat="1" ht="18" customHeight="1">
      <c r="A372" s="274"/>
      <c r="B372" s="7">
        <v>2010</v>
      </c>
      <c r="C372" s="89">
        <v>212480</v>
      </c>
      <c r="D372" s="89">
        <v>33321</v>
      </c>
      <c r="E372" s="89">
        <v>32226</v>
      </c>
      <c r="F372" s="89">
        <v>460</v>
      </c>
      <c r="G372" s="89">
        <v>56345</v>
      </c>
      <c r="H372" s="90">
        <v>302146</v>
      </c>
    </row>
    <row r="373" spans="1:8" s="69" customFormat="1" ht="18" customHeight="1">
      <c r="A373" s="274"/>
      <c r="B373" s="7">
        <v>2011</v>
      </c>
      <c r="C373" s="89">
        <v>200696</v>
      </c>
      <c r="D373" s="89">
        <v>35164</v>
      </c>
      <c r="E373" s="89">
        <v>34045</v>
      </c>
      <c r="F373" s="89">
        <v>585</v>
      </c>
      <c r="G373" s="89">
        <v>60280</v>
      </c>
      <c r="H373" s="90">
        <v>296140</v>
      </c>
    </row>
    <row r="374" spans="1:8" s="69" customFormat="1" ht="18" customHeight="1">
      <c r="A374" s="274"/>
      <c r="B374" s="7">
        <v>2012</v>
      </c>
      <c r="C374" s="89">
        <v>193937</v>
      </c>
      <c r="D374" s="89">
        <v>33687</v>
      </c>
      <c r="E374" s="89">
        <v>33189</v>
      </c>
      <c r="F374" s="89">
        <v>542</v>
      </c>
      <c r="G374" s="89">
        <v>53968</v>
      </c>
      <c r="H374" s="90">
        <v>281592</v>
      </c>
    </row>
    <row r="375" spans="1:8" s="69" customFormat="1" ht="18" customHeight="1">
      <c r="A375" s="274"/>
      <c r="B375" s="7">
        <v>2013</v>
      </c>
      <c r="C375" s="89">
        <v>185322</v>
      </c>
      <c r="D375" s="89">
        <v>31756</v>
      </c>
      <c r="E375" s="89">
        <v>31313</v>
      </c>
      <c r="F375" s="89">
        <v>529</v>
      </c>
      <c r="G375" s="89">
        <v>49588</v>
      </c>
      <c r="H375" s="90">
        <v>266666</v>
      </c>
    </row>
    <row r="376" spans="1:8" s="69" customFormat="1" ht="18" customHeight="1">
      <c r="A376" s="274"/>
      <c r="B376" s="7">
        <v>2014</v>
      </c>
      <c r="C376" s="89">
        <v>184080</v>
      </c>
      <c r="D376" s="89">
        <v>30482</v>
      </c>
      <c r="E376" s="89">
        <v>30097</v>
      </c>
      <c r="F376" s="89">
        <v>477</v>
      </c>
      <c r="G376" s="89">
        <v>48099</v>
      </c>
      <c r="H376" s="90">
        <v>262661</v>
      </c>
    </row>
    <row r="377" spans="1:8" s="69" customFormat="1" ht="18" customHeight="1">
      <c r="A377" s="274"/>
      <c r="B377" s="7">
        <v>2015</v>
      </c>
      <c r="C377" s="89">
        <v>188481</v>
      </c>
      <c r="D377" s="89">
        <v>30164</v>
      </c>
      <c r="E377" s="89">
        <v>29777</v>
      </c>
      <c r="F377" s="89">
        <v>488</v>
      </c>
      <c r="G377" s="89">
        <v>48111</v>
      </c>
      <c r="H377" s="90">
        <v>266756</v>
      </c>
    </row>
    <row r="378" spans="1:8" s="69" customFormat="1" ht="18" customHeight="1">
      <c r="A378" s="274"/>
      <c r="B378" s="7">
        <v>2016</v>
      </c>
      <c r="C378" s="89">
        <v>191437</v>
      </c>
      <c r="D378" s="89">
        <v>31020</v>
      </c>
      <c r="E378" s="89">
        <v>30626</v>
      </c>
      <c r="F378" s="89">
        <v>494</v>
      </c>
      <c r="G378" s="89">
        <v>48672</v>
      </c>
      <c r="H378" s="90">
        <v>271129</v>
      </c>
    </row>
    <row r="379" spans="1:8" s="69" customFormat="1" ht="18" customHeight="1">
      <c r="A379" s="274"/>
      <c r="B379" s="7">
        <v>2017</v>
      </c>
      <c r="C379" s="89">
        <v>201797</v>
      </c>
      <c r="D379" s="89">
        <v>32937</v>
      </c>
      <c r="E379" s="89">
        <v>32546</v>
      </c>
      <c r="F379" s="89">
        <v>506</v>
      </c>
      <c r="G379" s="89">
        <v>49875</v>
      </c>
      <c r="H379" s="90">
        <v>284609</v>
      </c>
    </row>
    <row r="380" spans="1:8" s="69" customFormat="1" ht="18" customHeight="1">
      <c r="A380" s="196"/>
      <c r="B380" s="7">
        <v>2018</v>
      </c>
      <c r="C380" s="89">
        <v>212382</v>
      </c>
      <c r="D380" s="89">
        <v>35844</v>
      </c>
      <c r="E380" s="89">
        <v>35347</v>
      </c>
      <c r="F380" s="89">
        <v>603</v>
      </c>
      <c r="G380" s="89">
        <v>53544</v>
      </c>
      <c r="H380" s="90">
        <v>301770</v>
      </c>
    </row>
    <row r="381" spans="1:8" s="69" customFormat="1" ht="18" customHeight="1">
      <c r="A381" s="218"/>
      <c r="B381" s="7">
        <v>2019</v>
      </c>
      <c r="C381" s="89">
        <v>224648</v>
      </c>
      <c r="D381" s="89">
        <v>39201</v>
      </c>
      <c r="E381" s="89">
        <v>38668</v>
      </c>
      <c r="F381" s="89">
        <v>661</v>
      </c>
      <c r="G381" s="89">
        <v>55056</v>
      </c>
      <c r="H381" s="90">
        <v>318905</v>
      </c>
    </row>
    <row r="382" spans="1:8" s="69" customFormat="1" ht="18" customHeight="1">
      <c r="A382" s="236"/>
      <c r="B382" s="7">
        <v>2020</v>
      </c>
      <c r="C382" s="89">
        <v>217457</v>
      </c>
      <c r="D382" s="89">
        <v>48556</v>
      </c>
      <c r="E382" s="89">
        <v>47874</v>
      </c>
      <c r="F382" s="89">
        <v>840</v>
      </c>
      <c r="G382" s="89">
        <v>67287</v>
      </c>
      <c r="H382" s="90">
        <v>333300</v>
      </c>
    </row>
    <row r="383" spans="1:8" s="69" customFormat="1" ht="18" customHeight="1">
      <c r="A383" s="275" t="s">
        <v>33</v>
      </c>
      <c r="B383" s="94">
        <v>2006</v>
      </c>
      <c r="C383" s="102">
        <v>1801741</v>
      </c>
      <c r="D383" s="102">
        <v>1333689</v>
      </c>
      <c r="E383" s="102">
        <v>1236638</v>
      </c>
      <c r="F383" s="102">
        <v>30370</v>
      </c>
      <c r="G383" s="102">
        <v>378439</v>
      </c>
      <c r="H383" s="172">
        <v>3513869</v>
      </c>
    </row>
    <row r="384" spans="1:8" s="69" customFormat="1" ht="18" customHeight="1">
      <c r="A384" s="276"/>
      <c r="B384" s="94">
        <v>2007</v>
      </c>
      <c r="C384" s="102">
        <v>1790216</v>
      </c>
      <c r="D384" s="102">
        <v>1441743</v>
      </c>
      <c r="E384" s="102">
        <v>1350002</v>
      </c>
      <c r="F384" s="102">
        <v>37521</v>
      </c>
      <c r="G384" s="102">
        <v>361904</v>
      </c>
      <c r="H384" s="172">
        <v>3593863</v>
      </c>
    </row>
    <row r="385" spans="1:9" s="69" customFormat="1" ht="18" customHeight="1">
      <c r="A385" s="276"/>
      <c r="B385" s="94">
        <v>2008</v>
      </c>
      <c r="C385" s="102">
        <v>1747349</v>
      </c>
      <c r="D385" s="102">
        <v>1490442</v>
      </c>
      <c r="E385" s="102">
        <v>1398974</v>
      </c>
      <c r="F385" s="102">
        <v>49026</v>
      </c>
      <c r="G385" s="102">
        <v>345982</v>
      </c>
      <c r="H385" s="172">
        <v>3583773</v>
      </c>
    </row>
    <row r="386" spans="1:9" s="69" customFormat="1" ht="18" customHeight="1">
      <c r="A386" s="276"/>
      <c r="B386" s="94">
        <v>2009</v>
      </c>
      <c r="C386" s="102">
        <v>1707943</v>
      </c>
      <c r="D386" s="102">
        <v>1443033</v>
      </c>
      <c r="E386" s="102">
        <v>1359119</v>
      </c>
      <c r="F386" s="102">
        <v>56265</v>
      </c>
      <c r="G386" s="102">
        <v>337050</v>
      </c>
      <c r="H386" s="172">
        <v>3488026</v>
      </c>
    </row>
    <row r="387" spans="1:9" s="69" customFormat="1" ht="18" customHeight="1">
      <c r="A387" s="276"/>
      <c r="B387" s="94">
        <v>2010</v>
      </c>
      <c r="C387" s="102">
        <v>1688885</v>
      </c>
      <c r="D387" s="102">
        <v>1414393</v>
      </c>
      <c r="E387" s="102">
        <v>1346386</v>
      </c>
      <c r="F387" s="102">
        <v>60419</v>
      </c>
      <c r="G387" s="102">
        <v>321362</v>
      </c>
      <c r="H387" s="172">
        <v>3424640</v>
      </c>
    </row>
    <row r="388" spans="1:9" s="69" customFormat="1" ht="18" customHeight="1">
      <c r="A388" s="276"/>
      <c r="B388" s="94">
        <v>2011</v>
      </c>
      <c r="C388" s="102">
        <v>1623771</v>
      </c>
      <c r="D388" s="102">
        <v>1413623</v>
      </c>
      <c r="E388" s="102">
        <v>1344798</v>
      </c>
      <c r="F388" s="102">
        <v>70814</v>
      </c>
      <c r="G388" s="102">
        <v>318675</v>
      </c>
      <c r="H388" s="172">
        <v>3356069</v>
      </c>
    </row>
    <row r="389" spans="1:9" s="69" customFormat="1" ht="18" customHeight="1">
      <c r="A389" s="276"/>
      <c r="B389" s="94">
        <v>2012</v>
      </c>
      <c r="C389" s="102">
        <v>1615303</v>
      </c>
      <c r="D389" s="102">
        <v>1359871</v>
      </c>
      <c r="E389" s="102">
        <v>1308730</v>
      </c>
      <c r="F389" s="102">
        <v>73285</v>
      </c>
      <c r="G389" s="102">
        <v>301621</v>
      </c>
      <c r="H389" s="172">
        <v>3276795</v>
      </c>
      <c r="I389" s="152"/>
    </row>
    <row r="390" spans="1:9" s="69" customFormat="1" ht="18" customHeight="1">
      <c r="A390" s="276"/>
      <c r="B390" s="94">
        <v>2013</v>
      </c>
      <c r="C390" s="102">
        <v>1559093</v>
      </c>
      <c r="D390" s="102">
        <v>1356857</v>
      </c>
      <c r="E390" s="102">
        <v>1304659</v>
      </c>
      <c r="F390" s="102">
        <v>75568</v>
      </c>
      <c r="G390" s="102">
        <v>282310</v>
      </c>
      <c r="H390" s="172">
        <v>3198260</v>
      </c>
      <c r="I390" s="152"/>
    </row>
    <row r="391" spans="1:9" s="69" customFormat="1" ht="18" customHeight="1">
      <c r="A391" s="276"/>
      <c r="B391" s="94">
        <v>2014</v>
      </c>
      <c r="C391" s="102">
        <v>1585593</v>
      </c>
      <c r="D391" s="102">
        <v>1349453</v>
      </c>
      <c r="E391" s="102">
        <v>1295476</v>
      </c>
      <c r="F391" s="102">
        <v>79043</v>
      </c>
      <c r="G391" s="102">
        <v>272282</v>
      </c>
      <c r="H391" s="172">
        <v>3207328</v>
      </c>
      <c r="I391" s="152"/>
    </row>
    <row r="392" spans="1:9" s="69" customFormat="1" ht="18" customHeight="1">
      <c r="A392" s="276"/>
      <c r="B392" s="94">
        <v>2015</v>
      </c>
      <c r="C392" s="102">
        <v>1642520</v>
      </c>
      <c r="D392" s="102">
        <v>1346306</v>
      </c>
      <c r="E392" s="102">
        <v>1291225</v>
      </c>
      <c r="F392" s="102">
        <v>81268</v>
      </c>
      <c r="G392" s="102">
        <v>266493</v>
      </c>
      <c r="H392" s="172">
        <v>3255319</v>
      </c>
      <c r="I392" s="152"/>
    </row>
    <row r="393" spans="1:9" s="69" customFormat="1" ht="18" customHeight="1">
      <c r="A393" s="276"/>
      <c r="B393" s="94">
        <v>2016</v>
      </c>
      <c r="C393" s="102">
        <v>1659866</v>
      </c>
      <c r="D393" s="102">
        <v>1386124</v>
      </c>
      <c r="E393" s="102">
        <v>1330184</v>
      </c>
      <c r="F393" s="102">
        <v>83227</v>
      </c>
      <c r="G393" s="102">
        <v>263244</v>
      </c>
      <c r="H393" s="172">
        <v>3309234</v>
      </c>
      <c r="I393" s="152"/>
    </row>
    <row r="394" spans="1:9" s="69" customFormat="1" ht="18" customHeight="1">
      <c r="A394" s="276"/>
      <c r="B394" s="94">
        <v>2017</v>
      </c>
      <c r="C394" s="102">
        <v>1688341</v>
      </c>
      <c r="D394" s="102">
        <v>1447402</v>
      </c>
      <c r="E394" s="102">
        <v>1388125</v>
      </c>
      <c r="F394" s="102">
        <v>89622</v>
      </c>
      <c r="G394" s="102">
        <v>267367</v>
      </c>
      <c r="H394" s="172">
        <v>3403110</v>
      </c>
      <c r="I394" s="152"/>
    </row>
    <row r="395" spans="1:9" s="69" customFormat="1" ht="18" customHeight="1">
      <c r="A395" s="204"/>
      <c r="B395" s="94">
        <v>2018</v>
      </c>
      <c r="C395" s="102">
        <v>1761039</v>
      </c>
      <c r="D395" s="102">
        <v>1490258</v>
      </c>
      <c r="E395" s="102">
        <v>1428119</v>
      </c>
      <c r="F395" s="102">
        <v>94678</v>
      </c>
      <c r="G395" s="102">
        <v>282621</v>
      </c>
      <c r="H395" s="172">
        <v>3533918</v>
      </c>
      <c r="I395" s="152"/>
    </row>
    <row r="396" spans="1:9" s="69" customFormat="1" ht="18" customHeight="1">
      <c r="A396" s="204"/>
      <c r="B396" s="94">
        <v>2019</v>
      </c>
      <c r="C396" s="102">
        <v>1847813</v>
      </c>
      <c r="D396" s="102">
        <v>1546333</v>
      </c>
      <c r="E396" s="102">
        <v>1481247</v>
      </c>
      <c r="F396" s="102">
        <v>99453</v>
      </c>
      <c r="G396" s="102">
        <v>290919</v>
      </c>
      <c r="H396" s="172">
        <v>3685065</v>
      </c>
      <c r="I396" s="152"/>
    </row>
    <row r="397" spans="1:9" s="69" customFormat="1" ht="18" customHeight="1">
      <c r="A397" s="204"/>
      <c r="B397" s="94">
        <v>2020</v>
      </c>
      <c r="C397" s="102">
        <v>2242029</v>
      </c>
      <c r="D397" s="102">
        <v>2139271</v>
      </c>
      <c r="E397" s="102">
        <v>2056942</v>
      </c>
      <c r="F397" s="102">
        <v>129131</v>
      </c>
      <c r="G397" s="102">
        <v>376695</v>
      </c>
      <c r="H397" s="172">
        <v>4757995</v>
      </c>
      <c r="I397" s="152"/>
    </row>
    <row r="398" spans="1:9">
      <c r="A398" s="81" t="s">
        <v>187</v>
      </c>
    </row>
    <row r="399" spans="1:9">
      <c r="A399" s="70"/>
    </row>
    <row r="400" spans="1:9">
      <c r="A400" s="70"/>
    </row>
    <row r="401" spans="1:1">
      <c r="A401" s="70"/>
    </row>
    <row r="402" spans="1:1">
      <c r="A402" s="70"/>
    </row>
    <row r="403" spans="1:1">
      <c r="A403" s="70"/>
    </row>
    <row r="404" spans="1:1">
      <c r="A404" s="70"/>
    </row>
    <row r="405" spans="1:1">
      <c r="A405" s="70"/>
    </row>
    <row r="406" spans="1:1">
      <c r="A406" s="70"/>
    </row>
    <row r="407" spans="1:1">
      <c r="A407" s="70"/>
    </row>
    <row r="408" spans="1:1">
      <c r="A408" s="70"/>
    </row>
    <row r="409" spans="1:1">
      <c r="A409" s="70"/>
    </row>
    <row r="410" spans="1:1">
      <c r="A410" s="70"/>
    </row>
    <row r="411" spans="1:1">
      <c r="A411" s="70"/>
    </row>
    <row r="412" spans="1:1">
      <c r="A412" s="70"/>
    </row>
    <row r="413" spans="1:1">
      <c r="A413" s="70"/>
    </row>
    <row r="414" spans="1:1">
      <c r="A414" s="70"/>
    </row>
    <row r="415" spans="1:1">
      <c r="A415" s="70"/>
    </row>
    <row r="416" spans="1:1">
      <c r="A416" s="70"/>
    </row>
    <row r="417" spans="1:1">
      <c r="A417" s="70"/>
    </row>
    <row r="418" spans="1:1">
      <c r="A418" s="70"/>
    </row>
    <row r="419" spans="1:1">
      <c r="A419" s="70"/>
    </row>
    <row r="420" spans="1:1">
      <c r="A420" s="70"/>
    </row>
  </sheetData>
  <autoFilter ref="A5:H398">
    <filterColumn colId="2" showButton="0"/>
    <filterColumn colId="3" showButton="0"/>
    <filterColumn colId="4" showButton="0"/>
    <filterColumn colId="5" showButton="0"/>
    <filterColumn colId="6" showButton="0"/>
  </autoFilter>
  <mergeCells count="29">
    <mergeCell ref="A38:A50"/>
    <mergeCell ref="C5:H5"/>
    <mergeCell ref="A5:A7"/>
    <mergeCell ref="B5:B7"/>
    <mergeCell ref="A8:A20"/>
    <mergeCell ref="A23:A35"/>
    <mergeCell ref="A338:A349"/>
    <mergeCell ref="A353:A364"/>
    <mergeCell ref="A368:A379"/>
    <mergeCell ref="A383:A394"/>
    <mergeCell ref="A53:A65"/>
    <mergeCell ref="A68:A80"/>
    <mergeCell ref="A83:A95"/>
    <mergeCell ref="A98:A109"/>
    <mergeCell ref="A113:A124"/>
    <mergeCell ref="A128:A139"/>
    <mergeCell ref="A143:A154"/>
    <mergeCell ref="A233:A244"/>
    <mergeCell ref="A248:A259"/>
    <mergeCell ref="A263:A274"/>
    <mergeCell ref="A278:A289"/>
    <mergeCell ref="A293:A304"/>
    <mergeCell ref="A308:A319"/>
    <mergeCell ref="A323:A334"/>
    <mergeCell ref="A158:A169"/>
    <mergeCell ref="A173:A184"/>
    <mergeCell ref="A188:A199"/>
    <mergeCell ref="A203:A214"/>
    <mergeCell ref="A218:A229"/>
  </mergeCells>
  <phoneticPr fontId="30" type="noConversion"/>
  <printOptions horizontalCentered="1"/>
  <pageMargins left="0.39370078740157483" right="0.39370078740157483" top="0.78740157480314965" bottom="0.39370078740157483" header="0.78740157480314965" footer="0"/>
  <pageSetup paperSize="9" scale="92" fitToHeight="0" orientation="portrait" horizontalDpi="1200" verticalDpi="1200" r:id="rId1"/>
  <headerFooter alignWithMargins="0">
    <oddHeader>&amp;RPágina &amp;P de &amp;N</oddHeader>
  </headerFooter>
  <rowBreaks count="3" manualBreakCount="3">
    <brk id="127" max="7" man="1"/>
    <brk id="247" max="7" man="1"/>
    <brk id="367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294"/>
  <sheetViews>
    <sheetView showGridLines="0" workbookViewId="0">
      <pane xSplit="4" ySplit="7" topLeftCell="E286" activePane="bottomRight" state="frozen"/>
      <selection activeCell="B22" sqref="B22"/>
      <selection pane="topRight" activeCell="B22" sqref="B22"/>
      <selection pane="bottomLeft" activeCell="B22" sqref="B22"/>
      <selection pane="bottomRight" activeCell="A294" sqref="A294"/>
    </sheetView>
  </sheetViews>
  <sheetFormatPr defaultRowHeight="12.75"/>
  <cols>
    <col min="1" max="1" width="8.85546875" style="1" customWidth="1"/>
    <col min="2" max="2" width="7.85546875" style="1" bestFit="1" customWidth="1"/>
    <col min="3" max="3" width="4" style="1" customWidth="1"/>
    <col min="4" max="4" width="7.85546875" style="1" bestFit="1" customWidth="1"/>
    <col min="5" max="5" width="12.5703125" style="1" customWidth="1"/>
    <col min="6" max="6" width="14.28515625" style="1" customWidth="1"/>
    <col min="7" max="9" width="12.5703125" style="1" customWidth="1"/>
    <col min="10" max="10" width="13.85546875" style="1" customWidth="1"/>
    <col min="11" max="16384" width="9.140625" style="1"/>
  </cols>
  <sheetData>
    <row r="1" spans="1:10" s="64" customFormat="1">
      <c r="A1" s="63" t="s">
        <v>4</v>
      </c>
    </row>
    <row r="2" spans="1:10" s="64" customFormat="1"/>
    <row r="3" spans="1:10" s="64" customFormat="1">
      <c r="A3" s="65" t="s">
        <v>157</v>
      </c>
      <c r="E3" s="65"/>
    </row>
    <row r="4" spans="1:10">
      <c r="J4" s="4"/>
    </row>
    <row r="5" spans="1:10" s="3" customFormat="1" ht="15.75" customHeight="1">
      <c r="A5" s="262" t="s">
        <v>0</v>
      </c>
      <c r="B5" s="262" t="s">
        <v>81</v>
      </c>
      <c r="C5" s="262"/>
      <c r="D5" s="262"/>
      <c r="E5" s="259" t="s">
        <v>112</v>
      </c>
      <c r="F5" s="260"/>
      <c r="G5" s="260"/>
      <c r="H5" s="260"/>
      <c r="I5" s="260"/>
      <c r="J5" s="261"/>
    </row>
    <row r="6" spans="1:10" s="3" customFormat="1" ht="37.5" customHeight="1">
      <c r="A6" s="262"/>
      <c r="B6" s="262"/>
      <c r="C6" s="262"/>
      <c r="D6" s="262"/>
      <c r="E6" s="99" t="s">
        <v>105</v>
      </c>
      <c r="F6" s="99" t="s">
        <v>106</v>
      </c>
      <c r="G6" s="99" t="s">
        <v>107</v>
      </c>
      <c r="H6" s="99" t="s">
        <v>108</v>
      </c>
      <c r="I6" s="99" t="s">
        <v>109</v>
      </c>
      <c r="J6" s="100" t="s">
        <v>1</v>
      </c>
    </row>
    <row r="7" spans="1:10" s="3" customFormat="1" ht="13.5" customHeight="1">
      <c r="A7" s="262"/>
      <c r="B7" s="262"/>
      <c r="C7" s="262"/>
      <c r="D7" s="262"/>
      <c r="E7" s="101" t="s">
        <v>87</v>
      </c>
      <c r="F7" s="101" t="s">
        <v>88</v>
      </c>
      <c r="G7" s="101" t="s">
        <v>110</v>
      </c>
      <c r="H7" s="101" t="s">
        <v>89</v>
      </c>
      <c r="I7" s="101" t="s">
        <v>90</v>
      </c>
      <c r="J7" s="101" t="s">
        <v>111</v>
      </c>
    </row>
    <row r="8" spans="1:10" s="79" customFormat="1" ht="18" customHeight="1">
      <c r="A8" s="292">
        <v>2006</v>
      </c>
      <c r="B8" s="256" t="s">
        <v>33</v>
      </c>
      <c r="C8" s="257"/>
      <c r="D8" s="258"/>
      <c r="E8" s="83">
        <v>1801741</v>
      </c>
      <c r="F8" s="83">
        <v>1333689</v>
      </c>
      <c r="G8" s="83">
        <v>1236638</v>
      </c>
      <c r="H8" s="83">
        <v>30370</v>
      </c>
      <c r="I8" s="83">
        <v>378439</v>
      </c>
      <c r="J8" s="83">
        <v>3513869</v>
      </c>
    </row>
    <row r="9" spans="1:10" s="6" customFormat="1" ht="18" customHeight="1">
      <c r="A9" s="293"/>
      <c r="B9" s="13" t="s">
        <v>82</v>
      </c>
      <c r="C9" s="12" t="s">
        <v>83</v>
      </c>
      <c r="D9" s="14">
        <v>5000000</v>
      </c>
      <c r="E9" s="88">
        <v>170</v>
      </c>
      <c r="F9" s="88">
        <v>129</v>
      </c>
      <c r="G9" s="88">
        <v>93</v>
      </c>
      <c r="H9" s="88">
        <v>30</v>
      </c>
      <c r="I9" s="88">
        <v>2</v>
      </c>
      <c r="J9" s="83">
        <v>301</v>
      </c>
    </row>
    <row r="10" spans="1:10" s="6" customFormat="1" ht="18" customHeight="1">
      <c r="A10" s="293"/>
      <c r="B10" s="13">
        <v>2500000</v>
      </c>
      <c r="C10" s="12" t="s">
        <v>84</v>
      </c>
      <c r="D10" s="14">
        <v>5000000</v>
      </c>
      <c r="E10" s="88">
        <v>244</v>
      </c>
      <c r="F10" s="88">
        <v>307</v>
      </c>
      <c r="G10" s="88">
        <v>191</v>
      </c>
      <c r="H10" s="88">
        <v>91</v>
      </c>
      <c r="I10" s="88">
        <v>1</v>
      </c>
      <c r="J10" s="83">
        <v>552</v>
      </c>
    </row>
    <row r="11" spans="1:10" s="6" customFormat="1" ht="18" customHeight="1">
      <c r="A11" s="293"/>
      <c r="B11" s="13">
        <v>1250000</v>
      </c>
      <c r="C11" s="12" t="s">
        <v>84</v>
      </c>
      <c r="D11" s="14">
        <v>2500000</v>
      </c>
      <c r="E11" s="88">
        <v>469</v>
      </c>
      <c r="F11" s="88">
        <v>773</v>
      </c>
      <c r="G11" s="88">
        <v>542</v>
      </c>
      <c r="H11" s="88">
        <v>200</v>
      </c>
      <c r="I11" s="88">
        <v>4</v>
      </c>
      <c r="J11" s="83">
        <v>1246</v>
      </c>
    </row>
    <row r="12" spans="1:10" s="6" customFormat="1" ht="18" customHeight="1">
      <c r="A12" s="293"/>
      <c r="B12" s="13">
        <v>500000</v>
      </c>
      <c r="C12" s="12" t="s">
        <v>84</v>
      </c>
      <c r="D12" s="14">
        <v>1250000</v>
      </c>
      <c r="E12" s="88">
        <v>1870</v>
      </c>
      <c r="F12" s="88">
        <v>2810</v>
      </c>
      <c r="G12" s="88">
        <v>2107</v>
      </c>
      <c r="H12" s="88">
        <v>589</v>
      </c>
      <c r="I12" s="88">
        <v>15</v>
      </c>
      <c r="J12" s="83">
        <v>4695</v>
      </c>
    </row>
    <row r="13" spans="1:10" s="6" customFormat="1" ht="18" customHeight="1">
      <c r="A13" s="293"/>
      <c r="B13" s="13">
        <v>250000</v>
      </c>
      <c r="C13" s="12" t="s">
        <v>84</v>
      </c>
      <c r="D13" s="14">
        <v>500000</v>
      </c>
      <c r="E13" s="88">
        <v>3153</v>
      </c>
      <c r="F13" s="88">
        <v>4854</v>
      </c>
      <c r="G13" s="88">
        <v>3804</v>
      </c>
      <c r="H13" s="88">
        <v>837</v>
      </c>
      <c r="I13" s="88">
        <v>20</v>
      </c>
      <c r="J13" s="83">
        <v>8027</v>
      </c>
    </row>
    <row r="14" spans="1:10" s="6" customFormat="1" ht="18" customHeight="1">
      <c r="A14" s="293"/>
      <c r="B14" s="13">
        <v>50000</v>
      </c>
      <c r="C14" s="12" t="s">
        <v>84</v>
      </c>
      <c r="D14" s="14">
        <v>250000</v>
      </c>
      <c r="E14" s="88">
        <v>26064</v>
      </c>
      <c r="F14" s="88">
        <v>38338</v>
      </c>
      <c r="G14" s="88">
        <v>30656</v>
      </c>
      <c r="H14" s="88">
        <v>5986</v>
      </c>
      <c r="I14" s="88">
        <v>87</v>
      </c>
      <c r="J14" s="83">
        <v>64489</v>
      </c>
    </row>
    <row r="15" spans="1:10" s="6" customFormat="1" ht="18" customHeight="1">
      <c r="A15" s="293"/>
      <c r="B15" s="13">
        <v>25000</v>
      </c>
      <c r="C15" s="12" t="s">
        <v>84</v>
      </c>
      <c r="D15" s="14">
        <v>50000</v>
      </c>
      <c r="E15" s="88">
        <v>33192</v>
      </c>
      <c r="F15" s="88">
        <v>43890</v>
      </c>
      <c r="G15" s="88">
        <v>37091</v>
      </c>
      <c r="H15" s="88">
        <v>6132</v>
      </c>
      <c r="I15" s="88">
        <v>71</v>
      </c>
      <c r="J15" s="83">
        <v>77153</v>
      </c>
    </row>
    <row r="16" spans="1:10" s="6" customFormat="1" ht="18" customHeight="1">
      <c r="A16" s="293"/>
      <c r="B16" s="13">
        <v>12500</v>
      </c>
      <c r="C16" s="12" t="s">
        <v>84</v>
      </c>
      <c r="D16" s="14">
        <v>25000</v>
      </c>
      <c r="E16" s="88">
        <v>69845</v>
      </c>
      <c r="F16" s="88">
        <v>76243</v>
      </c>
      <c r="G16" s="88">
        <v>67837</v>
      </c>
      <c r="H16" s="88">
        <v>7097</v>
      </c>
      <c r="I16" s="88">
        <v>108</v>
      </c>
      <c r="J16" s="83">
        <v>146196</v>
      </c>
    </row>
    <row r="17" spans="1:10" s="6" customFormat="1" ht="18" customHeight="1">
      <c r="A17" s="293"/>
      <c r="B17" s="13">
        <v>5000</v>
      </c>
      <c r="C17" s="12" t="s">
        <v>84</v>
      </c>
      <c r="D17" s="14">
        <v>12500</v>
      </c>
      <c r="E17" s="88">
        <v>185170</v>
      </c>
      <c r="F17" s="88">
        <v>171707</v>
      </c>
      <c r="G17" s="88">
        <v>164008</v>
      </c>
      <c r="H17" s="88">
        <v>4602</v>
      </c>
      <c r="I17" s="88">
        <v>291</v>
      </c>
      <c r="J17" s="83">
        <v>357168</v>
      </c>
    </row>
    <row r="18" spans="1:10" s="6" customFormat="1" ht="18" customHeight="1">
      <c r="A18" s="293"/>
      <c r="B18" s="13">
        <v>2500</v>
      </c>
      <c r="C18" s="12" t="s">
        <v>84</v>
      </c>
      <c r="D18" s="14">
        <v>5000</v>
      </c>
      <c r="E18" s="88">
        <v>216693</v>
      </c>
      <c r="F18" s="88">
        <v>172358</v>
      </c>
      <c r="G18" s="88">
        <v>167191</v>
      </c>
      <c r="H18" s="88">
        <v>1463</v>
      </c>
      <c r="I18" s="88">
        <v>299</v>
      </c>
      <c r="J18" s="83">
        <v>389350</v>
      </c>
    </row>
    <row r="19" spans="1:10" s="6" customFormat="1" ht="18" customHeight="1">
      <c r="A19" s="293"/>
      <c r="B19" s="13">
        <v>1250</v>
      </c>
      <c r="C19" s="12" t="s">
        <v>84</v>
      </c>
      <c r="D19" s="14">
        <v>2500</v>
      </c>
      <c r="E19" s="88">
        <v>279380</v>
      </c>
      <c r="F19" s="88">
        <v>179763</v>
      </c>
      <c r="G19" s="88">
        <v>173446</v>
      </c>
      <c r="H19" s="88">
        <v>871</v>
      </c>
      <c r="I19" s="88">
        <v>419</v>
      </c>
      <c r="J19" s="83">
        <v>459562</v>
      </c>
    </row>
    <row r="20" spans="1:10" s="6" customFormat="1" ht="18" customHeight="1">
      <c r="A20" s="293"/>
      <c r="B20" s="13">
        <v>500</v>
      </c>
      <c r="C20" s="12" t="s">
        <v>84</v>
      </c>
      <c r="D20" s="14">
        <v>1250</v>
      </c>
      <c r="E20" s="88">
        <v>405275</v>
      </c>
      <c r="F20" s="88">
        <v>208218</v>
      </c>
      <c r="G20" s="88">
        <v>198211</v>
      </c>
      <c r="H20" s="88">
        <v>869</v>
      </c>
      <c r="I20" s="88">
        <v>647</v>
      </c>
      <c r="J20" s="83">
        <v>614140</v>
      </c>
    </row>
    <row r="21" spans="1:10" s="6" customFormat="1" ht="18" customHeight="1">
      <c r="A21" s="293"/>
      <c r="B21" s="13">
        <v>250</v>
      </c>
      <c r="C21" s="12" t="s">
        <v>84</v>
      </c>
      <c r="D21" s="14">
        <v>500</v>
      </c>
      <c r="E21" s="88">
        <v>226368</v>
      </c>
      <c r="F21" s="88">
        <v>126800</v>
      </c>
      <c r="G21" s="88">
        <v>118121</v>
      </c>
      <c r="H21" s="88">
        <v>488</v>
      </c>
      <c r="I21" s="88">
        <v>497</v>
      </c>
      <c r="J21" s="83">
        <v>353665</v>
      </c>
    </row>
    <row r="22" spans="1:10" s="6" customFormat="1" ht="18" customHeight="1">
      <c r="A22" s="293"/>
      <c r="B22" s="13">
        <v>125</v>
      </c>
      <c r="C22" s="12" t="s">
        <v>84</v>
      </c>
      <c r="D22" s="14">
        <v>250</v>
      </c>
      <c r="E22" s="88">
        <v>153579</v>
      </c>
      <c r="F22" s="88">
        <v>100020</v>
      </c>
      <c r="G22" s="88">
        <v>91317</v>
      </c>
      <c r="H22" s="88">
        <v>380</v>
      </c>
      <c r="I22" s="88">
        <v>411</v>
      </c>
      <c r="J22" s="83">
        <v>254010</v>
      </c>
    </row>
    <row r="23" spans="1:10" s="6" customFormat="1" ht="18" customHeight="1">
      <c r="A23" s="293"/>
      <c r="B23" s="13">
        <v>50</v>
      </c>
      <c r="C23" s="12" t="s">
        <v>84</v>
      </c>
      <c r="D23" s="14">
        <v>125</v>
      </c>
      <c r="E23" s="88">
        <v>115721</v>
      </c>
      <c r="F23" s="88">
        <v>93054</v>
      </c>
      <c r="G23" s="88">
        <v>83331</v>
      </c>
      <c r="H23" s="88">
        <v>377</v>
      </c>
      <c r="I23" s="88">
        <v>313</v>
      </c>
      <c r="J23" s="83">
        <v>209088</v>
      </c>
    </row>
    <row r="24" spans="1:10" s="6" customFormat="1" ht="18" customHeight="1">
      <c r="A24" s="293"/>
      <c r="B24" s="13">
        <v>25</v>
      </c>
      <c r="C24" s="12" t="s">
        <v>84</v>
      </c>
      <c r="D24" s="14">
        <v>50</v>
      </c>
      <c r="E24" s="88">
        <v>43272</v>
      </c>
      <c r="F24" s="88">
        <v>44489</v>
      </c>
      <c r="G24" s="88">
        <v>39275</v>
      </c>
      <c r="H24" s="88">
        <v>160</v>
      </c>
      <c r="I24" s="88">
        <v>165</v>
      </c>
      <c r="J24" s="83">
        <v>87926</v>
      </c>
    </row>
    <row r="25" spans="1:10" s="6" customFormat="1" ht="18" customHeight="1">
      <c r="A25" s="293"/>
      <c r="B25" s="13">
        <v>10</v>
      </c>
      <c r="C25" s="12" t="s">
        <v>84</v>
      </c>
      <c r="D25" s="14">
        <v>25</v>
      </c>
      <c r="E25" s="88">
        <v>26426</v>
      </c>
      <c r="F25" s="88">
        <v>35188</v>
      </c>
      <c r="G25" s="88">
        <v>30491</v>
      </c>
      <c r="H25" s="88">
        <v>108</v>
      </c>
      <c r="I25" s="88">
        <v>113</v>
      </c>
      <c r="J25" s="83">
        <v>61727</v>
      </c>
    </row>
    <row r="26" spans="1:10" s="6" customFormat="1" ht="18" customHeight="1">
      <c r="A26" s="294"/>
      <c r="B26" s="13" t="s">
        <v>85</v>
      </c>
      <c r="C26" s="12" t="s">
        <v>86</v>
      </c>
      <c r="D26" s="14">
        <v>10</v>
      </c>
      <c r="E26" s="88">
        <v>14850</v>
      </c>
      <c r="F26" s="88">
        <v>34748</v>
      </c>
      <c r="G26" s="88">
        <v>28926</v>
      </c>
      <c r="H26" s="88">
        <v>90</v>
      </c>
      <c r="I26" s="88">
        <v>374976</v>
      </c>
      <c r="J26" s="83">
        <v>424574</v>
      </c>
    </row>
    <row r="27" spans="1:10" s="79" customFormat="1" ht="18" customHeight="1">
      <c r="A27" s="292">
        <v>2007</v>
      </c>
      <c r="B27" s="256" t="s">
        <v>33</v>
      </c>
      <c r="C27" s="257"/>
      <c r="D27" s="258"/>
      <c r="E27" s="83">
        <v>1790216</v>
      </c>
      <c r="F27" s="83">
        <v>1441743</v>
      </c>
      <c r="G27" s="83">
        <v>1350002</v>
      </c>
      <c r="H27" s="83">
        <v>37521</v>
      </c>
      <c r="I27" s="83">
        <v>361904</v>
      </c>
      <c r="J27" s="83">
        <v>3593863</v>
      </c>
    </row>
    <row r="28" spans="1:10" s="6" customFormat="1" ht="18" customHeight="1">
      <c r="A28" s="293"/>
      <c r="B28" s="13" t="s">
        <v>82</v>
      </c>
      <c r="C28" s="12" t="s">
        <v>83</v>
      </c>
      <c r="D28" s="14">
        <v>5000000</v>
      </c>
      <c r="E28" s="88">
        <v>177</v>
      </c>
      <c r="F28" s="88">
        <v>206</v>
      </c>
      <c r="G28" s="88">
        <v>166</v>
      </c>
      <c r="H28" s="88">
        <v>27</v>
      </c>
      <c r="I28" s="88">
        <v>2</v>
      </c>
      <c r="J28" s="83">
        <v>385</v>
      </c>
    </row>
    <row r="29" spans="1:10" s="6" customFormat="1" ht="18" customHeight="1">
      <c r="A29" s="293"/>
      <c r="B29" s="13">
        <v>2500000</v>
      </c>
      <c r="C29" s="12" t="s">
        <v>84</v>
      </c>
      <c r="D29" s="14">
        <v>5000000</v>
      </c>
      <c r="E29" s="88">
        <v>269</v>
      </c>
      <c r="F29" s="88">
        <v>467</v>
      </c>
      <c r="G29" s="88">
        <v>328</v>
      </c>
      <c r="H29" s="88">
        <v>117</v>
      </c>
      <c r="I29" s="88">
        <v>3</v>
      </c>
      <c r="J29" s="83">
        <v>739</v>
      </c>
    </row>
    <row r="30" spans="1:10" s="6" customFormat="1" ht="18" customHeight="1">
      <c r="A30" s="293"/>
      <c r="B30" s="13">
        <v>1250000</v>
      </c>
      <c r="C30" s="12" t="s">
        <v>84</v>
      </c>
      <c r="D30" s="14">
        <v>2500000</v>
      </c>
      <c r="E30" s="88">
        <v>613</v>
      </c>
      <c r="F30" s="88">
        <v>972</v>
      </c>
      <c r="G30" s="88">
        <v>750</v>
      </c>
      <c r="H30" s="88">
        <v>198</v>
      </c>
      <c r="I30" s="88">
        <v>12</v>
      </c>
      <c r="J30" s="83">
        <v>1597</v>
      </c>
    </row>
    <row r="31" spans="1:10" s="6" customFormat="1" ht="18" customHeight="1">
      <c r="A31" s="293"/>
      <c r="B31" s="13">
        <v>500000</v>
      </c>
      <c r="C31" s="12" t="s">
        <v>84</v>
      </c>
      <c r="D31" s="14">
        <v>1250000</v>
      </c>
      <c r="E31" s="88">
        <v>2104</v>
      </c>
      <c r="F31" s="88">
        <v>3104</v>
      </c>
      <c r="G31" s="88">
        <v>2349</v>
      </c>
      <c r="H31" s="88">
        <v>596</v>
      </c>
      <c r="I31" s="88">
        <v>23</v>
      </c>
      <c r="J31" s="83">
        <v>5231</v>
      </c>
    </row>
    <row r="32" spans="1:10" s="6" customFormat="1" ht="18" customHeight="1">
      <c r="A32" s="293"/>
      <c r="B32" s="13">
        <v>250000</v>
      </c>
      <c r="C32" s="12" t="s">
        <v>84</v>
      </c>
      <c r="D32" s="14">
        <v>500000</v>
      </c>
      <c r="E32" s="88">
        <v>3555</v>
      </c>
      <c r="F32" s="88">
        <v>6071</v>
      </c>
      <c r="G32" s="88">
        <v>4755</v>
      </c>
      <c r="H32" s="88">
        <v>1060</v>
      </c>
      <c r="I32" s="88">
        <v>27</v>
      </c>
      <c r="J32" s="83">
        <v>9653</v>
      </c>
    </row>
    <row r="33" spans="1:10" s="6" customFormat="1" ht="18" customHeight="1">
      <c r="A33" s="293"/>
      <c r="B33" s="13">
        <v>50000</v>
      </c>
      <c r="C33" s="12" t="s">
        <v>84</v>
      </c>
      <c r="D33" s="14">
        <v>250000</v>
      </c>
      <c r="E33" s="88">
        <v>29674</v>
      </c>
      <c r="F33" s="88">
        <v>47057</v>
      </c>
      <c r="G33" s="88">
        <v>37383</v>
      </c>
      <c r="H33" s="88">
        <v>7961</v>
      </c>
      <c r="I33" s="88">
        <v>127</v>
      </c>
      <c r="J33" s="83">
        <v>76858</v>
      </c>
    </row>
    <row r="34" spans="1:10" s="6" customFormat="1" ht="18" customHeight="1">
      <c r="A34" s="293"/>
      <c r="B34" s="13">
        <v>25000</v>
      </c>
      <c r="C34" s="12" t="s">
        <v>84</v>
      </c>
      <c r="D34" s="14">
        <v>50000</v>
      </c>
      <c r="E34" s="88">
        <v>36367</v>
      </c>
      <c r="F34" s="88">
        <v>53164</v>
      </c>
      <c r="G34" s="88">
        <v>44563</v>
      </c>
      <c r="H34" s="88">
        <v>7569</v>
      </c>
      <c r="I34" s="88">
        <v>99</v>
      </c>
      <c r="J34" s="83">
        <v>89630</v>
      </c>
    </row>
    <row r="35" spans="1:10" s="6" customFormat="1" ht="18" customHeight="1">
      <c r="A35" s="293"/>
      <c r="B35" s="13">
        <v>12500</v>
      </c>
      <c r="C35" s="12" t="s">
        <v>84</v>
      </c>
      <c r="D35" s="14">
        <v>25000</v>
      </c>
      <c r="E35" s="88">
        <v>74358</v>
      </c>
      <c r="F35" s="88">
        <v>90660</v>
      </c>
      <c r="G35" s="88">
        <v>79417</v>
      </c>
      <c r="H35" s="88">
        <v>9655</v>
      </c>
      <c r="I35" s="88">
        <v>155</v>
      </c>
      <c r="J35" s="83">
        <v>165173</v>
      </c>
    </row>
    <row r="36" spans="1:10" s="6" customFormat="1" ht="18" customHeight="1">
      <c r="A36" s="293"/>
      <c r="B36" s="13">
        <v>5000</v>
      </c>
      <c r="C36" s="12" t="s">
        <v>84</v>
      </c>
      <c r="D36" s="14">
        <v>12500</v>
      </c>
      <c r="E36" s="88">
        <v>187786</v>
      </c>
      <c r="F36" s="88">
        <v>196199</v>
      </c>
      <c r="G36" s="88">
        <v>186811</v>
      </c>
      <c r="H36" s="88">
        <v>5862</v>
      </c>
      <c r="I36" s="88">
        <v>383</v>
      </c>
      <c r="J36" s="83">
        <v>384368</v>
      </c>
    </row>
    <row r="37" spans="1:10" s="6" customFormat="1" ht="18" customHeight="1">
      <c r="A37" s="293"/>
      <c r="B37" s="13">
        <v>2500</v>
      </c>
      <c r="C37" s="12" t="s">
        <v>84</v>
      </c>
      <c r="D37" s="14">
        <v>5000</v>
      </c>
      <c r="E37" s="88">
        <v>216554</v>
      </c>
      <c r="F37" s="88">
        <v>191139</v>
      </c>
      <c r="G37" s="88">
        <v>185570</v>
      </c>
      <c r="H37" s="88">
        <v>1553</v>
      </c>
      <c r="I37" s="88">
        <v>407</v>
      </c>
      <c r="J37" s="83">
        <v>408100</v>
      </c>
    </row>
    <row r="38" spans="1:10" s="6" customFormat="1" ht="18" customHeight="1">
      <c r="A38" s="293"/>
      <c r="B38" s="13">
        <v>1250</v>
      </c>
      <c r="C38" s="12" t="s">
        <v>84</v>
      </c>
      <c r="D38" s="14">
        <v>2500</v>
      </c>
      <c r="E38" s="88">
        <v>277426</v>
      </c>
      <c r="F38" s="88">
        <v>192571</v>
      </c>
      <c r="G38" s="88">
        <v>186543</v>
      </c>
      <c r="H38" s="88">
        <v>811</v>
      </c>
      <c r="I38" s="88">
        <v>558</v>
      </c>
      <c r="J38" s="83">
        <v>470555</v>
      </c>
    </row>
    <row r="39" spans="1:10" s="6" customFormat="1" ht="18" customHeight="1">
      <c r="A39" s="293"/>
      <c r="B39" s="13">
        <v>500</v>
      </c>
      <c r="C39" s="12" t="s">
        <v>84</v>
      </c>
      <c r="D39" s="14">
        <v>1250</v>
      </c>
      <c r="E39" s="88">
        <v>397613</v>
      </c>
      <c r="F39" s="88">
        <v>218027</v>
      </c>
      <c r="G39" s="88">
        <v>209309</v>
      </c>
      <c r="H39" s="88">
        <v>904</v>
      </c>
      <c r="I39" s="88">
        <v>780</v>
      </c>
      <c r="J39" s="83">
        <v>616420</v>
      </c>
    </row>
    <row r="40" spans="1:10" s="6" customFormat="1" ht="18" customHeight="1">
      <c r="A40" s="293"/>
      <c r="B40" s="13">
        <v>250</v>
      </c>
      <c r="C40" s="12" t="s">
        <v>84</v>
      </c>
      <c r="D40" s="14">
        <v>500</v>
      </c>
      <c r="E40" s="88">
        <v>219830</v>
      </c>
      <c r="F40" s="88">
        <v>132409</v>
      </c>
      <c r="G40" s="88">
        <v>125813</v>
      </c>
      <c r="H40" s="88">
        <v>414</v>
      </c>
      <c r="I40" s="88">
        <v>546</v>
      </c>
      <c r="J40" s="83">
        <v>352785</v>
      </c>
    </row>
    <row r="41" spans="1:10" s="6" customFormat="1" ht="18" customHeight="1">
      <c r="A41" s="293"/>
      <c r="B41" s="13">
        <v>125</v>
      </c>
      <c r="C41" s="12" t="s">
        <v>84</v>
      </c>
      <c r="D41" s="14">
        <v>250</v>
      </c>
      <c r="E41" s="88">
        <v>148695</v>
      </c>
      <c r="F41" s="88">
        <v>102777</v>
      </c>
      <c r="G41" s="88">
        <v>96228</v>
      </c>
      <c r="H41" s="88">
        <v>337</v>
      </c>
      <c r="I41" s="88">
        <v>462</v>
      </c>
      <c r="J41" s="83">
        <v>251934</v>
      </c>
    </row>
    <row r="42" spans="1:10" s="6" customFormat="1" ht="18" customHeight="1">
      <c r="A42" s="293"/>
      <c r="B42" s="13">
        <v>50</v>
      </c>
      <c r="C42" s="12" t="s">
        <v>84</v>
      </c>
      <c r="D42" s="14">
        <v>125</v>
      </c>
      <c r="E42" s="88">
        <v>112638</v>
      </c>
      <c r="F42" s="88">
        <v>93705</v>
      </c>
      <c r="G42" s="88">
        <v>86859</v>
      </c>
      <c r="H42" s="88">
        <v>273</v>
      </c>
      <c r="I42" s="88">
        <v>403</v>
      </c>
      <c r="J42" s="83">
        <v>206746</v>
      </c>
    </row>
    <row r="43" spans="1:10" s="6" customFormat="1" ht="18" customHeight="1">
      <c r="A43" s="293"/>
      <c r="B43" s="13">
        <v>25</v>
      </c>
      <c r="C43" s="12" t="s">
        <v>84</v>
      </c>
      <c r="D43" s="14">
        <v>50</v>
      </c>
      <c r="E43" s="88">
        <v>42098</v>
      </c>
      <c r="F43" s="88">
        <v>44396</v>
      </c>
      <c r="G43" s="88">
        <v>40921</v>
      </c>
      <c r="H43" s="88">
        <v>87</v>
      </c>
      <c r="I43" s="88">
        <v>179</v>
      </c>
      <c r="J43" s="83">
        <v>86673</v>
      </c>
    </row>
    <row r="44" spans="1:10" s="6" customFormat="1" ht="18" customHeight="1">
      <c r="A44" s="293"/>
      <c r="B44" s="13">
        <v>10</v>
      </c>
      <c r="C44" s="12" t="s">
        <v>84</v>
      </c>
      <c r="D44" s="14">
        <v>25</v>
      </c>
      <c r="E44" s="88">
        <v>25723</v>
      </c>
      <c r="F44" s="88">
        <v>35170</v>
      </c>
      <c r="G44" s="88">
        <v>32144</v>
      </c>
      <c r="H44" s="88">
        <v>51</v>
      </c>
      <c r="I44" s="88">
        <v>135</v>
      </c>
      <c r="J44" s="83">
        <v>61028</v>
      </c>
    </row>
    <row r="45" spans="1:10" s="6" customFormat="1" ht="18" customHeight="1">
      <c r="A45" s="294"/>
      <c r="B45" s="13" t="s">
        <v>85</v>
      </c>
      <c r="C45" s="12" t="s">
        <v>86</v>
      </c>
      <c r="D45" s="14">
        <v>10</v>
      </c>
      <c r="E45" s="88">
        <v>14736</v>
      </c>
      <c r="F45" s="88">
        <v>33649</v>
      </c>
      <c r="G45" s="88">
        <v>30093</v>
      </c>
      <c r="H45" s="88">
        <v>46</v>
      </c>
      <c r="I45" s="88">
        <v>357603</v>
      </c>
      <c r="J45" s="83">
        <v>405988</v>
      </c>
    </row>
    <row r="46" spans="1:10" s="79" customFormat="1" ht="18" customHeight="1">
      <c r="A46" s="292">
        <v>2008</v>
      </c>
      <c r="B46" s="256" t="s">
        <v>33</v>
      </c>
      <c r="C46" s="257"/>
      <c r="D46" s="258"/>
      <c r="E46" s="83">
        <v>1747349</v>
      </c>
      <c r="F46" s="83">
        <v>1490442</v>
      </c>
      <c r="G46" s="83">
        <v>1398974</v>
      </c>
      <c r="H46" s="83">
        <v>49026</v>
      </c>
      <c r="I46" s="83">
        <v>345982</v>
      </c>
      <c r="J46" s="83">
        <v>3583773</v>
      </c>
    </row>
    <row r="47" spans="1:10" s="6" customFormat="1" ht="18" customHeight="1">
      <c r="A47" s="293"/>
      <c r="B47" s="13" t="s">
        <v>82</v>
      </c>
      <c r="C47" s="12" t="s">
        <v>83</v>
      </c>
      <c r="D47" s="14">
        <v>5000000</v>
      </c>
      <c r="E47" s="88">
        <v>200</v>
      </c>
      <c r="F47" s="88">
        <v>220</v>
      </c>
      <c r="G47" s="88">
        <v>169</v>
      </c>
      <c r="H47" s="88">
        <v>33</v>
      </c>
      <c r="I47" s="88">
        <v>2</v>
      </c>
      <c r="J47" s="83">
        <v>422</v>
      </c>
    </row>
    <row r="48" spans="1:10" s="6" customFormat="1" ht="18" customHeight="1">
      <c r="A48" s="293"/>
      <c r="B48" s="13">
        <v>2500000</v>
      </c>
      <c r="C48" s="12" t="s">
        <v>84</v>
      </c>
      <c r="D48" s="14">
        <v>5000000</v>
      </c>
      <c r="E48" s="88">
        <v>274</v>
      </c>
      <c r="F48" s="88">
        <v>397</v>
      </c>
      <c r="G48" s="88">
        <v>263</v>
      </c>
      <c r="H48" s="88">
        <v>106</v>
      </c>
      <c r="I48" s="88">
        <v>1</v>
      </c>
      <c r="J48" s="83">
        <v>672</v>
      </c>
    </row>
    <row r="49" spans="1:10" s="6" customFormat="1" ht="18" customHeight="1">
      <c r="A49" s="293"/>
      <c r="B49" s="13">
        <v>1250000</v>
      </c>
      <c r="C49" s="12" t="s">
        <v>84</v>
      </c>
      <c r="D49" s="14">
        <v>2500000</v>
      </c>
      <c r="E49" s="88">
        <v>657</v>
      </c>
      <c r="F49" s="88">
        <v>1036</v>
      </c>
      <c r="G49" s="88">
        <v>752</v>
      </c>
      <c r="H49" s="88">
        <v>239</v>
      </c>
      <c r="I49" s="88">
        <v>3</v>
      </c>
      <c r="J49" s="83">
        <v>1696</v>
      </c>
    </row>
    <row r="50" spans="1:10" s="6" customFormat="1" ht="18" customHeight="1">
      <c r="A50" s="293"/>
      <c r="B50" s="13">
        <v>500000</v>
      </c>
      <c r="C50" s="12" t="s">
        <v>84</v>
      </c>
      <c r="D50" s="14">
        <v>1250000</v>
      </c>
      <c r="E50" s="88">
        <v>2165</v>
      </c>
      <c r="F50" s="88">
        <v>3433</v>
      </c>
      <c r="G50" s="88">
        <v>2594</v>
      </c>
      <c r="H50" s="88">
        <v>705</v>
      </c>
      <c r="I50" s="88">
        <v>20</v>
      </c>
      <c r="J50" s="83">
        <v>5618</v>
      </c>
    </row>
    <row r="51" spans="1:10" s="6" customFormat="1" ht="18" customHeight="1">
      <c r="A51" s="293"/>
      <c r="B51" s="13">
        <v>250000</v>
      </c>
      <c r="C51" s="12" t="s">
        <v>84</v>
      </c>
      <c r="D51" s="14">
        <v>500000</v>
      </c>
      <c r="E51" s="88">
        <v>3572</v>
      </c>
      <c r="F51" s="88">
        <v>6419</v>
      </c>
      <c r="G51" s="88">
        <v>4962</v>
      </c>
      <c r="H51" s="88">
        <v>1257</v>
      </c>
      <c r="I51" s="88">
        <v>24</v>
      </c>
      <c r="J51" s="83">
        <v>10015</v>
      </c>
    </row>
    <row r="52" spans="1:10" s="6" customFormat="1" ht="18" customHeight="1">
      <c r="A52" s="293"/>
      <c r="B52" s="13">
        <v>50000</v>
      </c>
      <c r="C52" s="12" t="s">
        <v>84</v>
      </c>
      <c r="D52" s="14">
        <v>250000</v>
      </c>
      <c r="E52" s="88">
        <v>29353</v>
      </c>
      <c r="F52" s="88">
        <v>52329</v>
      </c>
      <c r="G52" s="88">
        <v>41324</v>
      </c>
      <c r="H52" s="88">
        <v>9400</v>
      </c>
      <c r="I52" s="88">
        <v>115</v>
      </c>
      <c r="J52" s="83">
        <v>81797</v>
      </c>
    </row>
    <row r="53" spans="1:10" s="6" customFormat="1" ht="18" customHeight="1">
      <c r="A53" s="293"/>
      <c r="B53" s="13">
        <v>25000</v>
      </c>
      <c r="C53" s="12" t="s">
        <v>84</v>
      </c>
      <c r="D53" s="14">
        <v>50000</v>
      </c>
      <c r="E53" s="88">
        <v>35142</v>
      </c>
      <c r="F53" s="88">
        <v>59759</v>
      </c>
      <c r="G53" s="88">
        <v>49455</v>
      </c>
      <c r="H53" s="88">
        <v>9367</v>
      </c>
      <c r="I53" s="88">
        <v>108</v>
      </c>
      <c r="J53" s="83">
        <v>95009</v>
      </c>
    </row>
    <row r="54" spans="1:10" s="6" customFormat="1" ht="18" customHeight="1">
      <c r="A54" s="293"/>
      <c r="B54" s="13">
        <v>12500</v>
      </c>
      <c r="C54" s="12" t="s">
        <v>84</v>
      </c>
      <c r="D54" s="14">
        <v>25000</v>
      </c>
      <c r="E54" s="88">
        <v>70687</v>
      </c>
      <c r="F54" s="88">
        <v>101559</v>
      </c>
      <c r="G54" s="88">
        <v>87719</v>
      </c>
      <c r="H54" s="88">
        <v>12819</v>
      </c>
      <c r="I54" s="88">
        <v>161</v>
      </c>
      <c r="J54" s="83">
        <v>172407</v>
      </c>
    </row>
    <row r="55" spans="1:10" s="6" customFormat="1" ht="18" customHeight="1">
      <c r="A55" s="293"/>
      <c r="B55" s="13">
        <v>5000</v>
      </c>
      <c r="C55" s="12" t="s">
        <v>84</v>
      </c>
      <c r="D55" s="14">
        <v>12500</v>
      </c>
      <c r="E55" s="88">
        <v>180629</v>
      </c>
      <c r="F55" s="88">
        <v>214140</v>
      </c>
      <c r="G55" s="88">
        <v>203409</v>
      </c>
      <c r="H55" s="88">
        <v>8005</v>
      </c>
      <c r="I55" s="88">
        <v>405</v>
      </c>
      <c r="J55" s="83">
        <v>395174</v>
      </c>
    </row>
    <row r="56" spans="1:10" s="6" customFormat="1" ht="18" customHeight="1">
      <c r="A56" s="293"/>
      <c r="B56" s="13">
        <v>2500</v>
      </c>
      <c r="C56" s="12" t="s">
        <v>84</v>
      </c>
      <c r="D56" s="14">
        <v>5000</v>
      </c>
      <c r="E56" s="88">
        <v>209036</v>
      </c>
      <c r="F56" s="88">
        <v>199713</v>
      </c>
      <c r="G56" s="88">
        <v>194063</v>
      </c>
      <c r="H56" s="88">
        <v>2510</v>
      </c>
      <c r="I56" s="88">
        <v>458</v>
      </c>
      <c r="J56" s="83">
        <v>409207</v>
      </c>
    </row>
    <row r="57" spans="1:10" s="6" customFormat="1" ht="18" customHeight="1">
      <c r="A57" s="293"/>
      <c r="B57" s="13">
        <v>1250</v>
      </c>
      <c r="C57" s="12" t="s">
        <v>84</v>
      </c>
      <c r="D57" s="14">
        <v>2500</v>
      </c>
      <c r="E57" s="88">
        <v>270944</v>
      </c>
      <c r="F57" s="88">
        <v>194670</v>
      </c>
      <c r="G57" s="88">
        <v>188880</v>
      </c>
      <c r="H57" s="88">
        <v>1440</v>
      </c>
      <c r="I57" s="88">
        <v>559</v>
      </c>
      <c r="J57" s="83">
        <v>466173</v>
      </c>
    </row>
    <row r="58" spans="1:10" s="6" customFormat="1" ht="18" customHeight="1">
      <c r="A58" s="293"/>
      <c r="B58" s="13">
        <v>500</v>
      </c>
      <c r="C58" s="12" t="s">
        <v>84</v>
      </c>
      <c r="D58" s="14">
        <v>1250</v>
      </c>
      <c r="E58" s="88">
        <v>387672</v>
      </c>
      <c r="F58" s="88">
        <v>218214</v>
      </c>
      <c r="G58" s="88">
        <v>210710</v>
      </c>
      <c r="H58" s="88">
        <v>1611</v>
      </c>
      <c r="I58" s="88">
        <v>784</v>
      </c>
      <c r="J58" s="83">
        <v>606670</v>
      </c>
    </row>
    <row r="59" spans="1:10" s="6" customFormat="1" ht="18" customHeight="1">
      <c r="A59" s="293"/>
      <c r="B59" s="13">
        <v>250</v>
      </c>
      <c r="C59" s="12" t="s">
        <v>84</v>
      </c>
      <c r="D59" s="14">
        <v>500</v>
      </c>
      <c r="E59" s="88">
        <v>216369</v>
      </c>
      <c r="F59" s="88">
        <v>131595</v>
      </c>
      <c r="G59" s="88">
        <v>125994</v>
      </c>
      <c r="H59" s="88">
        <v>658</v>
      </c>
      <c r="I59" s="88">
        <v>586</v>
      </c>
      <c r="J59" s="83">
        <v>348550</v>
      </c>
    </row>
    <row r="60" spans="1:10" s="6" customFormat="1" ht="18" customHeight="1">
      <c r="A60" s="293"/>
      <c r="B60" s="13">
        <v>125</v>
      </c>
      <c r="C60" s="12" t="s">
        <v>84</v>
      </c>
      <c r="D60" s="14">
        <v>250</v>
      </c>
      <c r="E60" s="88">
        <v>147340</v>
      </c>
      <c r="F60" s="88">
        <v>101518</v>
      </c>
      <c r="G60" s="88">
        <v>96356</v>
      </c>
      <c r="H60" s="88">
        <v>373</v>
      </c>
      <c r="I60" s="88">
        <v>529</v>
      </c>
      <c r="J60" s="83">
        <v>249387</v>
      </c>
    </row>
    <row r="61" spans="1:10" s="6" customFormat="1" ht="18" customHeight="1">
      <c r="A61" s="293"/>
      <c r="B61" s="13">
        <v>50</v>
      </c>
      <c r="C61" s="12" t="s">
        <v>84</v>
      </c>
      <c r="D61" s="14">
        <v>125</v>
      </c>
      <c r="E61" s="88">
        <v>111046</v>
      </c>
      <c r="F61" s="88">
        <v>93131</v>
      </c>
      <c r="G61" s="88">
        <v>87768</v>
      </c>
      <c r="H61" s="88">
        <v>273</v>
      </c>
      <c r="I61" s="88">
        <v>435</v>
      </c>
      <c r="J61" s="83">
        <v>204612</v>
      </c>
    </row>
    <row r="62" spans="1:10" s="6" customFormat="1" ht="18" customHeight="1">
      <c r="A62" s="293"/>
      <c r="B62" s="13">
        <v>25</v>
      </c>
      <c r="C62" s="12" t="s">
        <v>84</v>
      </c>
      <c r="D62" s="14">
        <v>50</v>
      </c>
      <c r="E62" s="88">
        <v>41737</v>
      </c>
      <c r="F62" s="88">
        <v>43872</v>
      </c>
      <c r="G62" s="88">
        <v>41136</v>
      </c>
      <c r="H62" s="88">
        <v>131</v>
      </c>
      <c r="I62" s="88">
        <v>234</v>
      </c>
      <c r="J62" s="83">
        <v>85843</v>
      </c>
    </row>
    <row r="63" spans="1:10" s="6" customFormat="1" ht="18" customHeight="1">
      <c r="A63" s="293"/>
      <c r="B63" s="13">
        <v>10</v>
      </c>
      <c r="C63" s="12" t="s">
        <v>84</v>
      </c>
      <c r="D63" s="14">
        <v>25</v>
      </c>
      <c r="E63" s="88">
        <v>25452</v>
      </c>
      <c r="F63" s="88">
        <v>34319</v>
      </c>
      <c r="G63" s="88">
        <v>32015</v>
      </c>
      <c r="H63" s="88">
        <v>52</v>
      </c>
      <c r="I63" s="88">
        <v>337</v>
      </c>
      <c r="J63" s="83">
        <v>60108</v>
      </c>
    </row>
    <row r="64" spans="1:10" s="6" customFormat="1" ht="18" customHeight="1">
      <c r="A64" s="294"/>
      <c r="B64" s="13" t="s">
        <v>85</v>
      </c>
      <c r="C64" s="12" t="s">
        <v>86</v>
      </c>
      <c r="D64" s="14">
        <v>10</v>
      </c>
      <c r="E64" s="88">
        <v>15074</v>
      </c>
      <c r="F64" s="88">
        <v>34118</v>
      </c>
      <c r="G64" s="88">
        <v>31405</v>
      </c>
      <c r="H64" s="88">
        <v>47</v>
      </c>
      <c r="I64" s="88">
        <v>341221</v>
      </c>
      <c r="J64" s="83">
        <v>390413</v>
      </c>
    </row>
    <row r="65" spans="1:10" s="79" customFormat="1" ht="18" customHeight="1">
      <c r="A65" s="292">
        <v>2009</v>
      </c>
      <c r="B65" s="256" t="s">
        <v>33</v>
      </c>
      <c r="C65" s="257"/>
      <c r="D65" s="258"/>
      <c r="E65" s="83">
        <v>1707943</v>
      </c>
      <c r="F65" s="83">
        <v>1443033</v>
      </c>
      <c r="G65" s="83">
        <v>1359119</v>
      </c>
      <c r="H65" s="83">
        <v>56265</v>
      </c>
      <c r="I65" s="83">
        <v>337050</v>
      </c>
      <c r="J65" s="83">
        <v>3488026</v>
      </c>
    </row>
    <row r="66" spans="1:10" s="6" customFormat="1" ht="18" customHeight="1">
      <c r="A66" s="293"/>
      <c r="B66" s="13" t="s">
        <v>82</v>
      </c>
      <c r="C66" s="12" t="s">
        <v>83</v>
      </c>
      <c r="D66" s="14">
        <v>5000000</v>
      </c>
      <c r="E66" s="88">
        <v>221</v>
      </c>
      <c r="F66" s="88">
        <v>146</v>
      </c>
      <c r="G66" s="88">
        <v>106</v>
      </c>
      <c r="H66" s="88">
        <v>35</v>
      </c>
      <c r="I66" s="88">
        <v>3</v>
      </c>
      <c r="J66" s="83">
        <v>370</v>
      </c>
    </row>
    <row r="67" spans="1:10" s="6" customFormat="1" ht="18" customHeight="1">
      <c r="A67" s="293"/>
      <c r="B67" s="13">
        <v>2500000</v>
      </c>
      <c r="C67" s="12" t="s">
        <v>84</v>
      </c>
      <c r="D67" s="14">
        <v>5000000</v>
      </c>
      <c r="E67" s="88">
        <v>253</v>
      </c>
      <c r="F67" s="88">
        <v>334</v>
      </c>
      <c r="G67" s="88">
        <v>257</v>
      </c>
      <c r="H67" s="88">
        <v>64</v>
      </c>
      <c r="I67" s="88">
        <v>0</v>
      </c>
      <c r="J67" s="83">
        <v>587</v>
      </c>
    </row>
    <row r="68" spans="1:10" s="6" customFormat="1" ht="18" customHeight="1">
      <c r="A68" s="293"/>
      <c r="B68" s="13">
        <v>1250000</v>
      </c>
      <c r="C68" s="12" t="s">
        <v>84</v>
      </c>
      <c r="D68" s="14">
        <v>2500000</v>
      </c>
      <c r="E68" s="88">
        <v>597</v>
      </c>
      <c r="F68" s="88">
        <v>849</v>
      </c>
      <c r="G68" s="88">
        <v>631</v>
      </c>
      <c r="H68" s="88">
        <v>191</v>
      </c>
      <c r="I68" s="88">
        <v>0</v>
      </c>
      <c r="J68" s="83">
        <v>1446</v>
      </c>
    </row>
    <row r="69" spans="1:10" s="6" customFormat="1" ht="18" customHeight="1">
      <c r="A69" s="293"/>
      <c r="B69" s="13">
        <v>500000</v>
      </c>
      <c r="C69" s="12" t="s">
        <v>84</v>
      </c>
      <c r="D69" s="14">
        <v>1250000</v>
      </c>
      <c r="E69" s="88">
        <v>2116</v>
      </c>
      <c r="F69" s="88">
        <v>3021</v>
      </c>
      <c r="G69" s="88">
        <v>2345</v>
      </c>
      <c r="H69" s="88">
        <v>577</v>
      </c>
      <c r="I69" s="88">
        <v>7</v>
      </c>
      <c r="J69" s="83">
        <v>5144</v>
      </c>
    </row>
    <row r="70" spans="1:10" s="6" customFormat="1" ht="18" customHeight="1">
      <c r="A70" s="293"/>
      <c r="B70" s="13">
        <v>250000</v>
      </c>
      <c r="C70" s="12" t="s">
        <v>84</v>
      </c>
      <c r="D70" s="14">
        <v>500000</v>
      </c>
      <c r="E70" s="88">
        <v>3410</v>
      </c>
      <c r="F70" s="88">
        <v>5718</v>
      </c>
      <c r="G70" s="88">
        <v>4492</v>
      </c>
      <c r="H70" s="88">
        <v>1082</v>
      </c>
      <c r="I70" s="88">
        <v>29</v>
      </c>
      <c r="J70" s="83">
        <v>9157</v>
      </c>
    </row>
    <row r="71" spans="1:10" s="6" customFormat="1" ht="18" customHeight="1">
      <c r="A71" s="293"/>
      <c r="B71" s="13">
        <v>50000</v>
      </c>
      <c r="C71" s="12" t="s">
        <v>84</v>
      </c>
      <c r="D71" s="14">
        <v>250000</v>
      </c>
      <c r="E71" s="88">
        <v>27071</v>
      </c>
      <c r="F71" s="88">
        <v>47640</v>
      </c>
      <c r="G71" s="88">
        <v>37501</v>
      </c>
      <c r="H71" s="88">
        <v>9012</v>
      </c>
      <c r="I71" s="88">
        <v>87</v>
      </c>
      <c r="J71" s="83">
        <v>74798</v>
      </c>
    </row>
    <row r="72" spans="1:10" s="6" customFormat="1" ht="18" customHeight="1">
      <c r="A72" s="293"/>
      <c r="B72" s="13">
        <v>25000</v>
      </c>
      <c r="C72" s="12" t="s">
        <v>84</v>
      </c>
      <c r="D72" s="14">
        <v>50000</v>
      </c>
      <c r="E72" s="88">
        <v>32838</v>
      </c>
      <c r="F72" s="88">
        <v>55639</v>
      </c>
      <c r="G72" s="88">
        <v>45862</v>
      </c>
      <c r="H72" s="88">
        <v>9166</v>
      </c>
      <c r="I72" s="88">
        <v>77</v>
      </c>
      <c r="J72" s="83">
        <v>88554</v>
      </c>
    </row>
    <row r="73" spans="1:10" s="6" customFormat="1" ht="18" customHeight="1">
      <c r="A73" s="293"/>
      <c r="B73" s="13">
        <v>12500</v>
      </c>
      <c r="C73" s="12" t="s">
        <v>84</v>
      </c>
      <c r="D73" s="14">
        <v>25000</v>
      </c>
      <c r="E73" s="88">
        <v>65715</v>
      </c>
      <c r="F73" s="88">
        <v>96290</v>
      </c>
      <c r="G73" s="88">
        <v>81959</v>
      </c>
      <c r="H73" s="88">
        <v>13638</v>
      </c>
      <c r="I73" s="88">
        <v>150</v>
      </c>
      <c r="J73" s="83">
        <v>162155</v>
      </c>
    </row>
    <row r="74" spans="1:10" s="6" customFormat="1" ht="18" customHeight="1">
      <c r="A74" s="293"/>
      <c r="B74" s="13">
        <v>5000</v>
      </c>
      <c r="C74" s="12" t="s">
        <v>84</v>
      </c>
      <c r="D74" s="14">
        <v>12500</v>
      </c>
      <c r="E74" s="88">
        <v>169228</v>
      </c>
      <c r="F74" s="88">
        <v>209699</v>
      </c>
      <c r="G74" s="88">
        <v>195891</v>
      </c>
      <c r="H74" s="88">
        <v>12554</v>
      </c>
      <c r="I74" s="88">
        <v>379</v>
      </c>
      <c r="J74" s="83">
        <v>379306</v>
      </c>
    </row>
    <row r="75" spans="1:10" s="6" customFormat="1" ht="18" customHeight="1">
      <c r="A75" s="293"/>
      <c r="B75" s="13">
        <v>2500</v>
      </c>
      <c r="C75" s="12" t="s">
        <v>84</v>
      </c>
      <c r="D75" s="14">
        <v>5000</v>
      </c>
      <c r="E75" s="88">
        <v>200456</v>
      </c>
      <c r="F75" s="88">
        <v>192524</v>
      </c>
      <c r="G75" s="88">
        <v>186527</v>
      </c>
      <c r="H75" s="88">
        <v>4819</v>
      </c>
      <c r="I75" s="88">
        <v>409</v>
      </c>
      <c r="J75" s="83">
        <v>393389</v>
      </c>
    </row>
    <row r="76" spans="1:10" s="6" customFormat="1" ht="18" customHeight="1">
      <c r="A76" s="293"/>
      <c r="B76" s="13">
        <v>1250</v>
      </c>
      <c r="C76" s="12" t="s">
        <v>84</v>
      </c>
      <c r="D76" s="14">
        <v>2500</v>
      </c>
      <c r="E76" s="88">
        <v>262879</v>
      </c>
      <c r="F76" s="88">
        <v>187768</v>
      </c>
      <c r="G76" s="88">
        <v>183499</v>
      </c>
      <c r="H76" s="88">
        <v>1754</v>
      </c>
      <c r="I76" s="88">
        <v>486</v>
      </c>
      <c r="J76" s="83">
        <v>451133</v>
      </c>
    </row>
    <row r="77" spans="1:10" s="6" customFormat="1" ht="18" customHeight="1">
      <c r="A77" s="293"/>
      <c r="B77" s="13">
        <v>500</v>
      </c>
      <c r="C77" s="12" t="s">
        <v>84</v>
      </c>
      <c r="D77" s="14">
        <v>1250</v>
      </c>
      <c r="E77" s="88">
        <v>380667</v>
      </c>
      <c r="F77" s="88">
        <v>209441</v>
      </c>
      <c r="G77" s="88">
        <v>204371</v>
      </c>
      <c r="H77" s="88">
        <v>1929</v>
      </c>
      <c r="I77" s="88">
        <v>812</v>
      </c>
      <c r="J77" s="83">
        <v>590920</v>
      </c>
    </row>
    <row r="78" spans="1:10" s="6" customFormat="1" ht="18" customHeight="1">
      <c r="A78" s="293"/>
      <c r="B78" s="13">
        <v>250</v>
      </c>
      <c r="C78" s="12" t="s">
        <v>84</v>
      </c>
      <c r="D78" s="14">
        <v>500</v>
      </c>
      <c r="E78" s="88">
        <v>217434</v>
      </c>
      <c r="F78" s="88">
        <v>126649</v>
      </c>
      <c r="G78" s="88">
        <v>122863</v>
      </c>
      <c r="H78" s="88">
        <v>615</v>
      </c>
      <c r="I78" s="88">
        <v>569</v>
      </c>
      <c r="J78" s="83">
        <v>344652</v>
      </c>
    </row>
    <row r="79" spans="1:10" s="6" customFormat="1" ht="18" customHeight="1">
      <c r="A79" s="293"/>
      <c r="B79" s="13">
        <v>125</v>
      </c>
      <c r="C79" s="12" t="s">
        <v>84</v>
      </c>
      <c r="D79" s="14">
        <v>250</v>
      </c>
      <c r="E79" s="88">
        <v>149239</v>
      </c>
      <c r="F79" s="88">
        <v>99404</v>
      </c>
      <c r="G79" s="88">
        <v>95512</v>
      </c>
      <c r="H79" s="88">
        <v>332</v>
      </c>
      <c r="I79" s="88">
        <v>504</v>
      </c>
      <c r="J79" s="83">
        <v>249147</v>
      </c>
    </row>
    <row r="80" spans="1:10" s="6" customFormat="1" ht="18" customHeight="1">
      <c r="A80" s="293"/>
      <c r="B80" s="13">
        <v>50</v>
      </c>
      <c r="C80" s="12" t="s">
        <v>84</v>
      </c>
      <c r="D80" s="14">
        <v>125</v>
      </c>
      <c r="E80" s="88">
        <v>112029</v>
      </c>
      <c r="F80" s="88">
        <v>93917</v>
      </c>
      <c r="G80" s="88">
        <v>89619</v>
      </c>
      <c r="H80" s="88">
        <v>295</v>
      </c>
      <c r="I80" s="88">
        <v>499</v>
      </c>
      <c r="J80" s="83">
        <v>206445</v>
      </c>
    </row>
    <row r="81" spans="1:10" s="6" customFormat="1" ht="18" customHeight="1">
      <c r="A81" s="293"/>
      <c r="B81" s="13">
        <v>25</v>
      </c>
      <c r="C81" s="12" t="s">
        <v>84</v>
      </c>
      <c r="D81" s="14">
        <v>50</v>
      </c>
      <c r="E81" s="88">
        <v>42513</v>
      </c>
      <c r="F81" s="88">
        <v>44355</v>
      </c>
      <c r="G81" s="88">
        <v>42176</v>
      </c>
      <c r="H81" s="88">
        <v>103</v>
      </c>
      <c r="I81" s="88">
        <v>236</v>
      </c>
      <c r="J81" s="83">
        <v>87104</v>
      </c>
    </row>
    <row r="82" spans="1:10" s="6" customFormat="1" ht="18" customHeight="1">
      <c r="A82" s="293"/>
      <c r="B82" s="13">
        <v>10</v>
      </c>
      <c r="C82" s="12" t="s">
        <v>84</v>
      </c>
      <c r="D82" s="14">
        <v>25</v>
      </c>
      <c r="E82" s="88">
        <v>25939</v>
      </c>
      <c r="F82" s="88">
        <v>34645</v>
      </c>
      <c r="G82" s="88">
        <v>32760</v>
      </c>
      <c r="H82" s="88">
        <v>54</v>
      </c>
      <c r="I82" s="88">
        <v>173</v>
      </c>
      <c r="J82" s="83">
        <v>60757</v>
      </c>
    </row>
    <row r="83" spans="1:10" s="6" customFormat="1" ht="18" customHeight="1">
      <c r="A83" s="294"/>
      <c r="B83" s="13" t="s">
        <v>85</v>
      </c>
      <c r="C83" s="12" t="s">
        <v>86</v>
      </c>
      <c r="D83" s="14">
        <v>10</v>
      </c>
      <c r="E83" s="88">
        <v>15338</v>
      </c>
      <c r="F83" s="88">
        <v>34994</v>
      </c>
      <c r="G83" s="88">
        <v>32748</v>
      </c>
      <c r="H83" s="88">
        <v>45</v>
      </c>
      <c r="I83" s="88">
        <v>332630</v>
      </c>
      <c r="J83" s="83">
        <v>382962</v>
      </c>
    </row>
    <row r="84" spans="1:10" s="79" customFormat="1" ht="18" customHeight="1">
      <c r="A84" s="292">
        <v>2010</v>
      </c>
      <c r="B84" s="256" t="s">
        <v>33</v>
      </c>
      <c r="C84" s="257"/>
      <c r="D84" s="258"/>
      <c r="E84" s="83">
        <v>1688885</v>
      </c>
      <c r="F84" s="83">
        <v>1414393</v>
      </c>
      <c r="G84" s="83">
        <v>1346386</v>
      </c>
      <c r="H84" s="83">
        <v>60419</v>
      </c>
      <c r="I84" s="83">
        <v>321362</v>
      </c>
      <c r="J84" s="83">
        <v>3424640</v>
      </c>
    </row>
    <row r="85" spans="1:10" s="6" customFormat="1" ht="18" customHeight="1">
      <c r="A85" s="293"/>
      <c r="B85" s="13" t="s">
        <v>82</v>
      </c>
      <c r="C85" s="12" t="s">
        <v>83</v>
      </c>
      <c r="D85" s="14">
        <v>5000000</v>
      </c>
      <c r="E85" s="88">
        <v>244</v>
      </c>
      <c r="F85" s="88">
        <v>178</v>
      </c>
      <c r="G85" s="88">
        <v>128</v>
      </c>
      <c r="H85" s="88">
        <v>30</v>
      </c>
      <c r="I85" s="88">
        <v>0</v>
      </c>
      <c r="J85" s="83">
        <v>422</v>
      </c>
    </row>
    <row r="86" spans="1:10" s="6" customFormat="1" ht="18" customHeight="1">
      <c r="A86" s="293"/>
      <c r="B86" s="13">
        <v>2500000</v>
      </c>
      <c r="C86" s="12" t="s">
        <v>84</v>
      </c>
      <c r="D86" s="14">
        <v>5000000</v>
      </c>
      <c r="E86" s="88">
        <v>293</v>
      </c>
      <c r="F86" s="88">
        <v>414</v>
      </c>
      <c r="G86" s="88">
        <v>290</v>
      </c>
      <c r="H86" s="88">
        <v>114</v>
      </c>
      <c r="I86" s="88">
        <v>2</v>
      </c>
      <c r="J86" s="83">
        <v>709</v>
      </c>
    </row>
    <row r="87" spans="1:10" s="6" customFormat="1" ht="18" customHeight="1">
      <c r="A87" s="293"/>
      <c r="B87" s="13">
        <v>1250000</v>
      </c>
      <c r="C87" s="12" t="s">
        <v>84</v>
      </c>
      <c r="D87" s="14">
        <v>2500000</v>
      </c>
      <c r="E87" s="88">
        <v>708</v>
      </c>
      <c r="F87" s="88">
        <v>818</v>
      </c>
      <c r="G87" s="88">
        <v>620</v>
      </c>
      <c r="H87" s="88">
        <v>211</v>
      </c>
      <c r="I87" s="88">
        <v>2</v>
      </c>
      <c r="J87" s="83">
        <v>1528</v>
      </c>
    </row>
    <row r="88" spans="1:10" s="6" customFormat="1" ht="18" customHeight="1">
      <c r="A88" s="293"/>
      <c r="B88" s="13">
        <v>500000</v>
      </c>
      <c r="C88" s="12" t="s">
        <v>84</v>
      </c>
      <c r="D88" s="14">
        <v>1250000</v>
      </c>
      <c r="E88" s="88">
        <v>2202</v>
      </c>
      <c r="F88" s="88">
        <v>2806</v>
      </c>
      <c r="G88" s="88">
        <v>2106</v>
      </c>
      <c r="H88" s="88">
        <v>653</v>
      </c>
      <c r="I88" s="88">
        <v>7</v>
      </c>
      <c r="J88" s="83">
        <v>5015</v>
      </c>
    </row>
    <row r="89" spans="1:10" s="6" customFormat="1" ht="18" customHeight="1">
      <c r="A89" s="293"/>
      <c r="B89" s="13">
        <v>250000</v>
      </c>
      <c r="C89" s="12" t="s">
        <v>84</v>
      </c>
      <c r="D89" s="14">
        <v>500000</v>
      </c>
      <c r="E89" s="88">
        <v>3563</v>
      </c>
      <c r="F89" s="88">
        <v>5294</v>
      </c>
      <c r="G89" s="88">
        <v>3866</v>
      </c>
      <c r="H89" s="88">
        <v>1299</v>
      </c>
      <c r="I89" s="88">
        <v>22</v>
      </c>
      <c r="J89" s="83">
        <v>8879</v>
      </c>
    </row>
    <row r="90" spans="1:10" s="6" customFormat="1" ht="18" customHeight="1">
      <c r="A90" s="293"/>
      <c r="B90" s="13">
        <v>50000</v>
      </c>
      <c r="C90" s="12" t="s">
        <v>84</v>
      </c>
      <c r="D90" s="14">
        <v>250000</v>
      </c>
      <c r="E90" s="88">
        <v>27958</v>
      </c>
      <c r="F90" s="88">
        <v>46536</v>
      </c>
      <c r="G90" s="88">
        <v>35894</v>
      </c>
      <c r="H90" s="88">
        <v>9755</v>
      </c>
      <c r="I90" s="88">
        <v>93</v>
      </c>
      <c r="J90" s="83">
        <v>74587</v>
      </c>
    </row>
    <row r="91" spans="1:10" s="6" customFormat="1" ht="18" customHeight="1">
      <c r="A91" s="293"/>
      <c r="B91" s="13">
        <v>25000</v>
      </c>
      <c r="C91" s="12" t="s">
        <v>84</v>
      </c>
      <c r="D91" s="14">
        <v>50000</v>
      </c>
      <c r="E91" s="88">
        <v>33260</v>
      </c>
      <c r="F91" s="88">
        <v>54114</v>
      </c>
      <c r="G91" s="88">
        <v>44254</v>
      </c>
      <c r="H91" s="88">
        <v>9611</v>
      </c>
      <c r="I91" s="88">
        <v>54</v>
      </c>
      <c r="J91" s="83">
        <v>87428</v>
      </c>
    </row>
    <row r="92" spans="1:10" s="6" customFormat="1" ht="18" customHeight="1">
      <c r="A92" s="293"/>
      <c r="B92" s="13">
        <v>12500</v>
      </c>
      <c r="C92" s="12" t="s">
        <v>84</v>
      </c>
      <c r="D92" s="14">
        <v>25000</v>
      </c>
      <c r="E92" s="88">
        <v>67943</v>
      </c>
      <c r="F92" s="88">
        <v>94666</v>
      </c>
      <c r="G92" s="88">
        <v>80612</v>
      </c>
      <c r="H92" s="88">
        <v>13918</v>
      </c>
      <c r="I92" s="88">
        <v>100</v>
      </c>
      <c r="J92" s="83">
        <v>162709</v>
      </c>
    </row>
    <row r="93" spans="1:10" s="6" customFormat="1" ht="18" customHeight="1">
      <c r="A93" s="293"/>
      <c r="B93" s="13">
        <v>5000</v>
      </c>
      <c r="C93" s="12" t="s">
        <v>84</v>
      </c>
      <c r="D93" s="14">
        <v>12500</v>
      </c>
      <c r="E93" s="88">
        <v>171962</v>
      </c>
      <c r="F93" s="88">
        <v>206378</v>
      </c>
      <c r="G93" s="88">
        <v>192540</v>
      </c>
      <c r="H93" s="88">
        <v>13970</v>
      </c>
      <c r="I93" s="88">
        <v>303</v>
      </c>
      <c r="J93" s="83">
        <v>378643</v>
      </c>
    </row>
    <row r="94" spans="1:10" s="6" customFormat="1" ht="18" customHeight="1">
      <c r="A94" s="293"/>
      <c r="B94" s="13">
        <v>2500</v>
      </c>
      <c r="C94" s="12" t="s">
        <v>84</v>
      </c>
      <c r="D94" s="14">
        <v>5000</v>
      </c>
      <c r="E94" s="88">
        <v>201692</v>
      </c>
      <c r="F94" s="88">
        <v>190950</v>
      </c>
      <c r="G94" s="88">
        <v>185840</v>
      </c>
      <c r="H94" s="88">
        <v>5939</v>
      </c>
      <c r="I94" s="88">
        <v>343</v>
      </c>
      <c r="J94" s="83">
        <v>392985</v>
      </c>
    </row>
    <row r="95" spans="1:10" s="6" customFormat="1" ht="18" customHeight="1">
      <c r="A95" s="293"/>
      <c r="B95" s="13">
        <v>1250</v>
      </c>
      <c r="C95" s="12" t="s">
        <v>84</v>
      </c>
      <c r="D95" s="14">
        <v>2500</v>
      </c>
      <c r="E95" s="88">
        <v>262605</v>
      </c>
      <c r="F95" s="88">
        <v>183950</v>
      </c>
      <c r="G95" s="88">
        <v>181829</v>
      </c>
      <c r="H95" s="88">
        <v>1899</v>
      </c>
      <c r="I95" s="88">
        <v>494</v>
      </c>
      <c r="J95" s="83">
        <v>447049</v>
      </c>
    </row>
    <row r="96" spans="1:10" s="6" customFormat="1" ht="18" customHeight="1">
      <c r="A96" s="293"/>
      <c r="B96" s="13">
        <v>500</v>
      </c>
      <c r="C96" s="12" t="s">
        <v>84</v>
      </c>
      <c r="D96" s="14">
        <v>1250</v>
      </c>
      <c r="E96" s="88">
        <v>371159</v>
      </c>
      <c r="F96" s="88">
        <v>205439</v>
      </c>
      <c r="G96" s="88">
        <v>203618</v>
      </c>
      <c r="H96" s="88">
        <v>1649</v>
      </c>
      <c r="I96" s="88">
        <v>690</v>
      </c>
      <c r="J96" s="83">
        <v>577288</v>
      </c>
    </row>
    <row r="97" spans="1:10" s="6" customFormat="1" ht="18" customHeight="1">
      <c r="A97" s="293"/>
      <c r="B97" s="13">
        <v>250</v>
      </c>
      <c r="C97" s="12" t="s">
        <v>84</v>
      </c>
      <c r="D97" s="14">
        <v>500</v>
      </c>
      <c r="E97" s="88">
        <v>211231</v>
      </c>
      <c r="F97" s="88">
        <v>124677</v>
      </c>
      <c r="G97" s="88">
        <v>123241</v>
      </c>
      <c r="H97" s="88">
        <v>575</v>
      </c>
      <c r="I97" s="88">
        <v>527</v>
      </c>
      <c r="J97" s="83">
        <v>336435</v>
      </c>
    </row>
    <row r="98" spans="1:10" s="6" customFormat="1" ht="18" customHeight="1">
      <c r="A98" s="293"/>
      <c r="B98" s="13">
        <v>125</v>
      </c>
      <c r="C98" s="12" t="s">
        <v>84</v>
      </c>
      <c r="D98" s="14">
        <v>250</v>
      </c>
      <c r="E98" s="88">
        <v>144097</v>
      </c>
      <c r="F98" s="88">
        <v>97731</v>
      </c>
      <c r="G98" s="88">
        <v>95917</v>
      </c>
      <c r="H98" s="88">
        <v>354</v>
      </c>
      <c r="I98" s="88">
        <v>426</v>
      </c>
      <c r="J98" s="83">
        <v>242254</v>
      </c>
    </row>
    <row r="99" spans="1:10" s="6" customFormat="1" ht="18" customHeight="1">
      <c r="A99" s="293"/>
      <c r="B99" s="13">
        <v>50</v>
      </c>
      <c r="C99" s="12" t="s">
        <v>84</v>
      </c>
      <c r="D99" s="14">
        <v>125</v>
      </c>
      <c r="E99" s="88">
        <v>108250</v>
      </c>
      <c r="F99" s="88">
        <v>90746</v>
      </c>
      <c r="G99" s="88">
        <v>88887</v>
      </c>
      <c r="H99" s="88">
        <v>262</v>
      </c>
      <c r="I99" s="88">
        <v>373</v>
      </c>
      <c r="J99" s="83">
        <v>199369</v>
      </c>
    </row>
    <row r="100" spans="1:10" s="6" customFormat="1" ht="18" customHeight="1">
      <c r="A100" s="293"/>
      <c r="B100" s="13">
        <v>25</v>
      </c>
      <c r="C100" s="12" t="s">
        <v>84</v>
      </c>
      <c r="D100" s="14">
        <v>50</v>
      </c>
      <c r="E100" s="88">
        <v>41460</v>
      </c>
      <c r="F100" s="88">
        <v>42807</v>
      </c>
      <c r="G100" s="88">
        <v>41782</v>
      </c>
      <c r="H100" s="88">
        <v>86</v>
      </c>
      <c r="I100" s="88">
        <v>254</v>
      </c>
      <c r="J100" s="83">
        <v>84521</v>
      </c>
    </row>
    <row r="101" spans="1:10" s="6" customFormat="1" ht="18" customHeight="1">
      <c r="A101" s="293"/>
      <c r="B101" s="13">
        <v>10</v>
      </c>
      <c r="C101" s="12" t="s">
        <v>84</v>
      </c>
      <c r="D101" s="14">
        <v>25</v>
      </c>
      <c r="E101" s="88">
        <v>25253</v>
      </c>
      <c r="F101" s="88">
        <v>33468</v>
      </c>
      <c r="G101" s="88">
        <v>32573</v>
      </c>
      <c r="H101" s="88">
        <v>55</v>
      </c>
      <c r="I101" s="88">
        <v>146</v>
      </c>
      <c r="J101" s="83">
        <v>58867</v>
      </c>
    </row>
    <row r="102" spans="1:10" s="6" customFormat="1" ht="18" customHeight="1">
      <c r="A102" s="294"/>
      <c r="B102" s="13" t="s">
        <v>85</v>
      </c>
      <c r="C102" s="12" t="s">
        <v>86</v>
      </c>
      <c r="D102" s="14">
        <v>10</v>
      </c>
      <c r="E102" s="88">
        <v>15005</v>
      </c>
      <c r="F102" s="88">
        <v>33421</v>
      </c>
      <c r="G102" s="88">
        <v>32389</v>
      </c>
      <c r="H102" s="88">
        <v>39</v>
      </c>
      <c r="I102" s="88">
        <v>317526</v>
      </c>
      <c r="J102" s="83">
        <v>365952</v>
      </c>
    </row>
    <row r="103" spans="1:10" s="79" customFormat="1" ht="18" customHeight="1">
      <c r="A103" s="292">
        <v>2011</v>
      </c>
      <c r="B103" s="256" t="s">
        <v>33</v>
      </c>
      <c r="C103" s="257"/>
      <c r="D103" s="258"/>
      <c r="E103" s="83">
        <v>1623771</v>
      </c>
      <c r="F103" s="83">
        <v>1413623</v>
      </c>
      <c r="G103" s="83">
        <v>1344798</v>
      </c>
      <c r="H103" s="83">
        <v>70814</v>
      </c>
      <c r="I103" s="83">
        <v>318675</v>
      </c>
      <c r="J103" s="83">
        <v>3356069</v>
      </c>
    </row>
    <row r="104" spans="1:10" s="6" customFormat="1" ht="18" customHeight="1">
      <c r="A104" s="293"/>
      <c r="B104" s="13" t="s">
        <v>82</v>
      </c>
      <c r="C104" s="12" t="s">
        <v>83</v>
      </c>
      <c r="D104" s="14">
        <v>5000000</v>
      </c>
      <c r="E104" s="88">
        <v>247</v>
      </c>
      <c r="F104" s="88">
        <v>186</v>
      </c>
      <c r="G104" s="88">
        <v>109</v>
      </c>
      <c r="H104" s="88">
        <v>62</v>
      </c>
      <c r="I104" s="88">
        <v>0</v>
      </c>
      <c r="J104" s="83">
        <v>433</v>
      </c>
    </row>
    <row r="105" spans="1:10" s="6" customFormat="1" ht="18" customHeight="1">
      <c r="A105" s="293"/>
      <c r="B105" s="13">
        <v>2500000</v>
      </c>
      <c r="C105" s="12" t="s">
        <v>84</v>
      </c>
      <c r="D105" s="14">
        <v>5000000</v>
      </c>
      <c r="E105" s="88">
        <v>356</v>
      </c>
      <c r="F105" s="88">
        <v>381</v>
      </c>
      <c r="G105" s="88">
        <v>256</v>
      </c>
      <c r="H105" s="88">
        <v>115</v>
      </c>
      <c r="I105" s="88">
        <v>2</v>
      </c>
      <c r="J105" s="83">
        <v>739</v>
      </c>
    </row>
    <row r="106" spans="1:10" s="6" customFormat="1" ht="18" customHeight="1">
      <c r="A106" s="293"/>
      <c r="B106" s="13">
        <v>1250000</v>
      </c>
      <c r="C106" s="12" t="s">
        <v>84</v>
      </c>
      <c r="D106" s="14">
        <v>2500000</v>
      </c>
      <c r="E106" s="88">
        <v>752</v>
      </c>
      <c r="F106" s="88">
        <v>910</v>
      </c>
      <c r="G106" s="88">
        <v>672</v>
      </c>
      <c r="H106" s="88">
        <v>232</v>
      </c>
      <c r="I106" s="88">
        <v>4</v>
      </c>
      <c r="J106" s="83">
        <v>1666</v>
      </c>
    </row>
    <row r="107" spans="1:10" s="6" customFormat="1" ht="18" customHeight="1">
      <c r="A107" s="293"/>
      <c r="B107" s="13">
        <v>500000</v>
      </c>
      <c r="C107" s="12" t="s">
        <v>84</v>
      </c>
      <c r="D107" s="14">
        <v>1250000</v>
      </c>
      <c r="E107" s="88">
        <v>2295</v>
      </c>
      <c r="F107" s="88">
        <v>2903</v>
      </c>
      <c r="G107" s="88">
        <v>2012</v>
      </c>
      <c r="H107" s="88">
        <v>825</v>
      </c>
      <c r="I107" s="88">
        <v>24</v>
      </c>
      <c r="J107" s="83">
        <v>5222</v>
      </c>
    </row>
    <row r="108" spans="1:10" s="6" customFormat="1" ht="18" customHeight="1">
      <c r="A108" s="293"/>
      <c r="B108" s="13">
        <v>250000</v>
      </c>
      <c r="C108" s="12" t="s">
        <v>84</v>
      </c>
      <c r="D108" s="14">
        <v>500000</v>
      </c>
      <c r="E108" s="88">
        <v>3693</v>
      </c>
      <c r="F108" s="88">
        <v>5678</v>
      </c>
      <c r="G108" s="88">
        <v>4044</v>
      </c>
      <c r="H108" s="88">
        <v>1534</v>
      </c>
      <c r="I108" s="88">
        <v>17</v>
      </c>
      <c r="J108" s="83">
        <v>9388</v>
      </c>
    </row>
    <row r="109" spans="1:10" s="6" customFormat="1" ht="18" customHeight="1">
      <c r="A109" s="293"/>
      <c r="B109" s="13">
        <v>50000</v>
      </c>
      <c r="C109" s="12" t="s">
        <v>84</v>
      </c>
      <c r="D109" s="14">
        <v>250000</v>
      </c>
      <c r="E109" s="88">
        <v>28525</v>
      </c>
      <c r="F109" s="88">
        <v>47443</v>
      </c>
      <c r="G109" s="88">
        <v>35395</v>
      </c>
      <c r="H109" s="88">
        <v>11094</v>
      </c>
      <c r="I109" s="88">
        <v>100</v>
      </c>
      <c r="J109" s="83">
        <v>76068</v>
      </c>
    </row>
    <row r="110" spans="1:10" s="6" customFormat="1" ht="18" customHeight="1">
      <c r="A110" s="293"/>
      <c r="B110" s="13">
        <v>25000</v>
      </c>
      <c r="C110" s="12" t="s">
        <v>84</v>
      </c>
      <c r="D110" s="14">
        <v>50000</v>
      </c>
      <c r="E110" s="88">
        <v>34051</v>
      </c>
      <c r="F110" s="88">
        <v>53420</v>
      </c>
      <c r="G110" s="88">
        <v>42654</v>
      </c>
      <c r="H110" s="88">
        <v>10755</v>
      </c>
      <c r="I110" s="88">
        <v>84</v>
      </c>
      <c r="J110" s="83">
        <v>87555</v>
      </c>
    </row>
    <row r="111" spans="1:10" s="6" customFormat="1" ht="18" customHeight="1">
      <c r="A111" s="293"/>
      <c r="B111" s="13">
        <v>12500</v>
      </c>
      <c r="C111" s="12" t="s">
        <v>84</v>
      </c>
      <c r="D111" s="14">
        <v>25000</v>
      </c>
      <c r="E111" s="88">
        <v>68354</v>
      </c>
      <c r="F111" s="88">
        <v>92077</v>
      </c>
      <c r="G111" s="88">
        <v>77427</v>
      </c>
      <c r="H111" s="88">
        <v>15077</v>
      </c>
      <c r="I111" s="88">
        <v>113</v>
      </c>
      <c r="J111" s="83">
        <v>160544</v>
      </c>
    </row>
    <row r="112" spans="1:10" s="6" customFormat="1" ht="18" customHeight="1">
      <c r="A112" s="293"/>
      <c r="B112" s="13">
        <v>5000</v>
      </c>
      <c r="C112" s="12" t="s">
        <v>84</v>
      </c>
      <c r="D112" s="14">
        <v>12500</v>
      </c>
      <c r="E112" s="88">
        <v>166995</v>
      </c>
      <c r="F112" s="88">
        <v>202514</v>
      </c>
      <c r="G112" s="88">
        <v>186555</v>
      </c>
      <c r="H112" s="88">
        <v>16811</v>
      </c>
      <c r="I112" s="88">
        <v>375</v>
      </c>
      <c r="J112" s="83">
        <v>369884</v>
      </c>
    </row>
    <row r="113" spans="1:10" s="6" customFormat="1" ht="18" customHeight="1">
      <c r="A113" s="293"/>
      <c r="B113" s="13">
        <v>2500</v>
      </c>
      <c r="C113" s="12" t="s">
        <v>84</v>
      </c>
      <c r="D113" s="14">
        <v>5000</v>
      </c>
      <c r="E113" s="88">
        <v>194234</v>
      </c>
      <c r="F113" s="88">
        <v>189220</v>
      </c>
      <c r="G113" s="88">
        <v>183390</v>
      </c>
      <c r="H113" s="88">
        <v>8076</v>
      </c>
      <c r="I113" s="88">
        <v>367</v>
      </c>
      <c r="J113" s="83">
        <v>383821</v>
      </c>
    </row>
    <row r="114" spans="1:10" s="6" customFormat="1" ht="18" customHeight="1">
      <c r="A114" s="293"/>
      <c r="B114" s="13">
        <v>1250</v>
      </c>
      <c r="C114" s="12" t="s">
        <v>84</v>
      </c>
      <c r="D114" s="14">
        <v>2500</v>
      </c>
      <c r="E114" s="88">
        <v>252372</v>
      </c>
      <c r="F114" s="88">
        <v>183472</v>
      </c>
      <c r="G114" s="88">
        <v>182015</v>
      </c>
      <c r="H114" s="88">
        <v>2493</v>
      </c>
      <c r="I114" s="88">
        <v>516</v>
      </c>
      <c r="J114" s="83">
        <v>436360</v>
      </c>
    </row>
    <row r="115" spans="1:10" s="6" customFormat="1" ht="18" customHeight="1">
      <c r="A115" s="293"/>
      <c r="B115" s="13">
        <v>500</v>
      </c>
      <c r="C115" s="12" t="s">
        <v>84</v>
      </c>
      <c r="D115" s="14">
        <v>1250</v>
      </c>
      <c r="E115" s="88">
        <v>350676</v>
      </c>
      <c r="F115" s="88">
        <v>207548</v>
      </c>
      <c r="G115" s="88">
        <v>206857</v>
      </c>
      <c r="H115" s="88">
        <v>1944</v>
      </c>
      <c r="I115" s="88">
        <v>729</v>
      </c>
      <c r="J115" s="83">
        <v>558953</v>
      </c>
    </row>
    <row r="116" spans="1:10" s="6" customFormat="1" ht="18" customHeight="1">
      <c r="A116" s="293"/>
      <c r="B116" s="13">
        <v>250</v>
      </c>
      <c r="C116" s="12" t="s">
        <v>84</v>
      </c>
      <c r="D116" s="14">
        <v>500</v>
      </c>
      <c r="E116" s="88">
        <v>199926</v>
      </c>
      <c r="F116" s="88">
        <v>126481</v>
      </c>
      <c r="G116" s="88">
        <v>126137</v>
      </c>
      <c r="H116" s="88">
        <v>758</v>
      </c>
      <c r="I116" s="88">
        <v>543</v>
      </c>
      <c r="J116" s="83">
        <v>326950</v>
      </c>
    </row>
    <row r="117" spans="1:10" s="6" customFormat="1" ht="18" customHeight="1">
      <c r="A117" s="293"/>
      <c r="B117" s="13">
        <v>125</v>
      </c>
      <c r="C117" s="12" t="s">
        <v>84</v>
      </c>
      <c r="D117" s="14">
        <v>250</v>
      </c>
      <c r="E117" s="88">
        <v>137222</v>
      </c>
      <c r="F117" s="88">
        <v>99173</v>
      </c>
      <c r="G117" s="88">
        <v>98007</v>
      </c>
      <c r="H117" s="88">
        <v>478</v>
      </c>
      <c r="I117" s="88">
        <v>457</v>
      </c>
      <c r="J117" s="83">
        <v>236852</v>
      </c>
    </row>
    <row r="118" spans="1:10" s="6" customFormat="1" ht="18" customHeight="1">
      <c r="A118" s="293"/>
      <c r="B118" s="13">
        <v>50</v>
      </c>
      <c r="C118" s="12" t="s">
        <v>84</v>
      </c>
      <c r="D118" s="14">
        <v>125</v>
      </c>
      <c r="E118" s="88">
        <v>103919</v>
      </c>
      <c r="F118" s="88">
        <v>91506</v>
      </c>
      <c r="G118" s="88">
        <v>90336</v>
      </c>
      <c r="H118" s="88">
        <v>332</v>
      </c>
      <c r="I118" s="88">
        <v>454</v>
      </c>
      <c r="J118" s="83">
        <v>195879</v>
      </c>
    </row>
    <row r="119" spans="1:10" s="6" customFormat="1" ht="18" customHeight="1">
      <c r="A119" s="293"/>
      <c r="B119" s="13">
        <v>25</v>
      </c>
      <c r="C119" s="12" t="s">
        <v>84</v>
      </c>
      <c r="D119" s="14">
        <v>50</v>
      </c>
      <c r="E119" s="88">
        <v>39992</v>
      </c>
      <c r="F119" s="88">
        <v>43023</v>
      </c>
      <c r="G119" s="88">
        <v>42448</v>
      </c>
      <c r="H119" s="88">
        <v>132</v>
      </c>
      <c r="I119" s="88">
        <v>225</v>
      </c>
      <c r="J119" s="83">
        <v>83240</v>
      </c>
    </row>
    <row r="120" spans="1:10" s="6" customFormat="1" ht="18" customHeight="1">
      <c r="A120" s="293"/>
      <c r="B120" s="13">
        <v>10</v>
      </c>
      <c r="C120" s="12" t="s">
        <v>84</v>
      </c>
      <c r="D120" s="14">
        <v>25</v>
      </c>
      <c r="E120" s="88">
        <v>25239</v>
      </c>
      <c r="F120" s="88">
        <v>33971</v>
      </c>
      <c r="G120" s="88">
        <v>33416</v>
      </c>
      <c r="H120" s="88">
        <v>54</v>
      </c>
      <c r="I120" s="88">
        <v>164</v>
      </c>
      <c r="J120" s="83">
        <v>59374</v>
      </c>
    </row>
    <row r="121" spans="1:10" s="6" customFormat="1" ht="18" customHeight="1">
      <c r="A121" s="294"/>
      <c r="B121" s="13" t="s">
        <v>85</v>
      </c>
      <c r="C121" s="12" t="s">
        <v>86</v>
      </c>
      <c r="D121" s="14">
        <v>10</v>
      </c>
      <c r="E121" s="88">
        <v>14923</v>
      </c>
      <c r="F121" s="88">
        <v>33717</v>
      </c>
      <c r="G121" s="88">
        <v>33068</v>
      </c>
      <c r="H121" s="88">
        <v>42</v>
      </c>
      <c r="I121" s="88">
        <v>314501</v>
      </c>
      <c r="J121" s="83">
        <v>363141</v>
      </c>
    </row>
    <row r="122" spans="1:10" s="79" customFormat="1" ht="18" customHeight="1">
      <c r="A122" s="292">
        <v>2012</v>
      </c>
      <c r="B122" s="256" t="s">
        <v>33</v>
      </c>
      <c r="C122" s="257"/>
      <c r="D122" s="258"/>
      <c r="E122" s="83">
        <v>1615303</v>
      </c>
      <c r="F122" s="83">
        <v>1359871</v>
      </c>
      <c r="G122" s="83">
        <v>1308730</v>
      </c>
      <c r="H122" s="83">
        <v>73285</v>
      </c>
      <c r="I122" s="83">
        <v>301621</v>
      </c>
      <c r="J122" s="83">
        <v>3276795</v>
      </c>
    </row>
    <row r="123" spans="1:10" s="6" customFormat="1" ht="18" customHeight="1">
      <c r="A123" s="293"/>
      <c r="B123" s="13" t="s">
        <v>82</v>
      </c>
      <c r="C123" s="12" t="s">
        <v>83</v>
      </c>
      <c r="D123" s="14">
        <v>5000000</v>
      </c>
      <c r="E123" s="88">
        <v>278</v>
      </c>
      <c r="F123" s="88">
        <v>175</v>
      </c>
      <c r="G123" s="88">
        <v>93</v>
      </c>
      <c r="H123" s="88">
        <v>79</v>
      </c>
      <c r="I123" s="88">
        <v>0</v>
      </c>
      <c r="J123" s="83">
        <v>453</v>
      </c>
    </row>
    <row r="124" spans="1:10" s="6" customFormat="1" ht="18" customHeight="1">
      <c r="A124" s="293"/>
      <c r="B124" s="13">
        <v>2500000</v>
      </c>
      <c r="C124" s="12" t="s">
        <v>84</v>
      </c>
      <c r="D124" s="14">
        <v>5000000</v>
      </c>
      <c r="E124" s="88">
        <v>308</v>
      </c>
      <c r="F124" s="88">
        <v>340</v>
      </c>
      <c r="G124" s="88">
        <v>213</v>
      </c>
      <c r="H124" s="88">
        <v>122</v>
      </c>
      <c r="I124" s="88">
        <v>1</v>
      </c>
      <c r="J124" s="83">
        <v>649</v>
      </c>
    </row>
    <row r="125" spans="1:10" s="6" customFormat="1" ht="18" customHeight="1">
      <c r="A125" s="293"/>
      <c r="B125" s="13">
        <v>1250000</v>
      </c>
      <c r="C125" s="12" t="s">
        <v>84</v>
      </c>
      <c r="D125" s="14">
        <v>2500000</v>
      </c>
      <c r="E125" s="88">
        <v>768</v>
      </c>
      <c r="F125" s="88">
        <v>695</v>
      </c>
      <c r="G125" s="88">
        <v>515</v>
      </c>
      <c r="H125" s="88">
        <v>184</v>
      </c>
      <c r="I125" s="88">
        <v>5</v>
      </c>
      <c r="J125" s="83">
        <v>1468</v>
      </c>
    </row>
    <row r="126" spans="1:10" s="6" customFormat="1" ht="18" customHeight="1">
      <c r="A126" s="293"/>
      <c r="B126" s="13">
        <v>500000</v>
      </c>
      <c r="C126" s="12" t="s">
        <v>84</v>
      </c>
      <c r="D126" s="14">
        <v>1250000</v>
      </c>
      <c r="E126" s="88">
        <v>2339</v>
      </c>
      <c r="F126" s="88">
        <v>2604</v>
      </c>
      <c r="G126" s="88">
        <v>1811</v>
      </c>
      <c r="H126" s="88">
        <v>782</v>
      </c>
      <c r="I126" s="88">
        <v>14</v>
      </c>
      <c r="J126" s="83">
        <v>4957</v>
      </c>
    </row>
    <row r="127" spans="1:10" s="6" customFormat="1" ht="18" customHeight="1">
      <c r="A127" s="293"/>
      <c r="B127" s="13">
        <v>250000</v>
      </c>
      <c r="C127" s="12" t="s">
        <v>84</v>
      </c>
      <c r="D127" s="14">
        <v>500000</v>
      </c>
      <c r="E127" s="88">
        <v>3622</v>
      </c>
      <c r="F127" s="88">
        <v>5151</v>
      </c>
      <c r="G127" s="88">
        <v>3678</v>
      </c>
      <c r="H127" s="88">
        <v>1457</v>
      </c>
      <c r="I127" s="88">
        <v>16</v>
      </c>
      <c r="J127" s="83">
        <v>8789</v>
      </c>
    </row>
    <row r="128" spans="1:10" s="6" customFormat="1" ht="18" customHeight="1">
      <c r="A128" s="293"/>
      <c r="B128" s="13">
        <v>50000</v>
      </c>
      <c r="C128" s="12" t="s">
        <v>84</v>
      </c>
      <c r="D128" s="14">
        <v>250000</v>
      </c>
      <c r="E128" s="88">
        <v>27075</v>
      </c>
      <c r="F128" s="88">
        <v>44772</v>
      </c>
      <c r="G128" s="88">
        <v>33997</v>
      </c>
      <c r="H128" s="88">
        <v>10251</v>
      </c>
      <c r="I128" s="88">
        <v>84</v>
      </c>
      <c r="J128" s="83">
        <v>71931</v>
      </c>
    </row>
    <row r="129" spans="1:10" s="6" customFormat="1" ht="18" customHeight="1">
      <c r="A129" s="293"/>
      <c r="B129" s="13">
        <v>25000</v>
      </c>
      <c r="C129" s="12" t="s">
        <v>84</v>
      </c>
      <c r="D129" s="14">
        <v>50000</v>
      </c>
      <c r="E129" s="88">
        <v>32472</v>
      </c>
      <c r="F129" s="88">
        <v>50747</v>
      </c>
      <c r="G129" s="88">
        <v>40706</v>
      </c>
      <c r="H129" s="88">
        <v>10539</v>
      </c>
      <c r="I129" s="88">
        <v>87</v>
      </c>
      <c r="J129" s="83">
        <v>83306</v>
      </c>
    </row>
    <row r="130" spans="1:10" s="6" customFormat="1" ht="18" customHeight="1">
      <c r="A130" s="293"/>
      <c r="B130" s="13">
        <v>12500</v>
      </c>
      <c r="C130" s="12" t="s">
        <v>84</v>
      </c>
      <c r="D130" s="14">
        <v>25000</v>
      </c>
      <c r="E130" s="88">
        <v>67069</v>
      </c>
      <c r="F130" s="88">
        <v>87696</v>
      </c>
      <c r="G130" s="88">
        <v>73847</v>
      </c>
      <c r="H130" s="88">
        <v>14935</v>
      </c>
      <c r="I130" s="88">
        <v>130</v>
      </c>
      <c r="J130" s="83">
        <v>154895</v>
      </c>
    </row>
    <row r="131" spans="1:10" s="6" customFormat="1" ht="18" customHeight="1">
      <c r="A131" s="293"/>
      <c r="B131" s="13">
        <v>5000</v>
      </c>
      <c r="C131" s="12" t="s">
        <v>84</v>
      </c>
      <c r="D131" s="14">
        <v>12500</v>
      </c>
      <c r="E131" s="88">
        <v>168914</v>
      </c>
      <c r="F131" s="88">
        <v>191853</v>
      </c>
      <c r="G131" s="88">
        <v>176041</v>
      </c>
      <c r="H131" s="88">
        <v>18141</v>
      </c>
      <c r="I131" s="88">
        <v>338</v>
      </c>
      <c r="J131" s="83">
        <v>361105</v>
      </c>
    </row>
    <row r="132" spans="1:10" s="6" customFormat="1" ht="18" customHeight="1">
      <c r="A132" s="293"/>
      <c r="B132" s="13">
        <v>2500</v>
      </c>
      <c r="C132" s="12" t="s">
        <v>84</v>
      </c>
      <c r="D132" s="14">
        <v>5000</v>
      </c>
      <c r="E132" s="88">
        <v>195156</v>
      </c>
      <c r="F132" s="88">
        <v>180430</v>
      </c>
      <c r="G132" s="88">
        <v>174812</v>
      </c>
      <c r="H132" s="88">
        <v>9650</v>
      </c>
      <c r="I132" s="88">
        <v>405</v>
      </c>
      <c r="J132" s="83">
        <v>375991</v>
      </c>
    </row>
    <row r="133" spans="1:10" s="6" customFormat="1" ht="18" customHeight="1">
      <c r="A133" s="293"/>
      <c r="B133" s="13">
        <v>1250</v>
      </c>
      <c r="C133" s="12" t="s">
        <v>84</v>
      </c>
      <c r="D133" s="14">
        <v>2500</v>
      </c>
      <c r="E133" s="88">
        <v>253454</v>
      </c>
      <c r="F133" s="88">
        <v>177531</v>
      </c>
      <c r="G133" s="88">
        <v>177666</v>
      </c>
      <c r="H133" s="88">
        <v>3032</v>
      </c>
      <c r="I133" s="88">
        <v>484</v>
      </c>
      <c r="J133" s="83">
        <v>431469</v>
      </c>
    </row>
    <row r="134" spans="1:10" s="6" customFormat="1" ht="18" customHeight="1">
      <c r="A134" s="293"/>
      <c r="B134" s="13">
        <v>500</v>
      </c>
      <c r="C134" s="12" t="s">
        <v>84</v>
      </c>
      <c r="D134" s="14">
        <v>1250</v>
      </c>
      <c r="E134" s="88">
        <v>350548</v>
      </c>
      <c r="F134" s="88">
        <v>203536</v>
      </c>
      <c r="G134" s="88">
        <v>205747</v>
      </c>
      <c r="H134" s="88">
        <v>2160</v>
      </c>
      <c r="I134" s="88">
        <v>792</v>
      </c>
      <c r="J134" s="83">
        <v>554876</v>
      </c>
    </row>
    <row r="135" spans="1:10" s="6" customFormat="1" ht="18" customHeight="1">
      <c r="A135" s="293"/>
      <c r="B135" s="13">
        <v>250</v>
      </c>
      <c r="C135" s="12" t="s">
        <v>84</v>
      </c>
      <c r="D135" s="14">
        <v>500</v>
      </c>
      <c r="E135" s="88">
        <v>200651</v>
      </c>
      <c r="F135" s="88">
        <v>125086</v>
      </c>
      <c r="G135" s="88">
        <v>126791</v>
      </c>
      <c r="H135" s="88">
        <v>910</v>
      </c>
      <c r="I135" s="88">
        <v>548</v>
      </c>
      <c r="J135" s="83">
        <v>326285</v>
      </c>
    </row>
    <row r="136" spans="1:10" s="6" customFormat="1" ht="18" customHeight="1">
      <c r="A136" s="293"/>
      <c r="B136" s="13">
        <v>125</v>
      </c>
      <c r="C136" s="12" t="s">
        <v>84</v>
      </c>
      <c r="D136" s="14">
        <v>250</v>
      </c>
      <c r="E136" s="88">
        <v>135853</v>
      </c>
      <c r="F136" s="88">
        <v>96280</v>
      </c>
      <c r="G136" s="88">
        <v>97304</v>
      </c>
      <c r="H136" s="88">
        <v>497</v>
      </c>
      <c r="I136" s="88">
        <v>477</v>
      </c>
      <c r="J136" s="83">
        <v>232610</v>
      </c>
    </row>
    <row r="137" spans="1:10" s="6" customFormat="1" ht="18" customHeight="1">
      <c r="A137" s="293"/>
      <c r="B137" s="13">
        <v>50</v>
      </c>
      <c r="C137" s="12" t="s">
        <v>84</v>
      </c>
      <c r="D137" s="14">
        <v>125</v>
      </c>
      <c r="E137" s="88">
        <v>100352</v>
      </c>
      <c r="F137" s="88">
        <v>87132</v>
      </c>
      <c r="G137" s="88">
        <v>88297</v>
      </c>
      <c r="H137" s="88">
        <v>351</v>
      </c>
      <c r="I137" s="88">
        <v>531</v>
      </c>
      <c r="J137" s="83">
        <v>188015</v>
      </c>
    </row>
    <row r="138" spans="1:10" s="6" customFormat="1" ht="18" customHeight="1">
      <c r="A138" s="293"/>
      <c r="B138" s="13">
        <v>25</v>
      </c>
      <c r="C138" s="12" t="s">
        <v>84</v>
      </c>
      <c r="D138" s="14">
        <v>50</v>
      </c>
      <c r="E138" s="88">
        <v>38010</v>
      </c>
      <c r="F138" s="88">
        <v>41251</v>
      </c>
      <c r="G138" s="88">
        <v>41817</v>
      </c>
      <c r="H138" s="88">
        <v>111</v>
      </c>
      <c r="I138" s="88">
        <v>217</v>
      </c>
      <c r="J138" s="83">
        <v>79478</v>
      </c>
    </row>
    <row r="139" spans="1:10" s="6" customFormat="1" ht="18" customHeight="1">
      <c r="A139" s="293"/>
      <c r="B139" s="13">
        <v>10</v>
      </c>
      <c r="C139" s="12" t="s">
        <v>84</v>
      </c>
      <c r="D139" s="14">
        <v>25</v>
      </c>
      <c r="E139" s="88">
        <v>23702</v>
      </c>
      <c r="F139" s="88">
        <v>32361</v>
      </c>
      <c r="G139" s="88">
        <v>32736</v>
      </c>
      <c r="H139" s="88">
        <v>46</v>
      </c>
      <c r="I139" s="88">
        <v>146</v>
      </c>
      <c r="J139" s="83">
        <v>56209</v>
      </c>
    </row>
    <row r="140" spans="1:10" s="6" customFormat="1" ht="18" customHeight="1">
      <c r="A140" s="294"/>
      <c r="B140" s="13" t="s">
        <v>85</v>
      </c>
      <c r="C140" s="12" t="s">
        <v>86</v>
      </c>
      <c r="D140" s="14">
        <v>10</v>
      </c>
      <c r="E140" s="88">
        <v>14732</v>
      </c>
      <c r="F140" s="88">
        <v>32231</v>
      </c>
      <c r="G140" s="88">
        <v>32659</v>
      </c>
      <c r="H140" s="88">
        <v>38</v>
      </c>
      <c r="I140" s="88">
        <v>297346</v>
      </c>
      <c r="J140" s="83">
        <v>344309</v>
      </c>
    </row>
    <row r="141" spans="1:10" s="79" customFormat="1" ht="18" customHeight="1">
      <c r="A141" s="292">
        <v>2013</v>
      </c>
      <c r="B141" s="256" t="s">
        <v>33</v>
      </c>
      <c r="C141" s="257"/>
      <c r="D141" s="258"/>
      <c r="E141" s="83">
        <v>1559093</v>
      </c>
      <c r="F141" s="83">
        <v>1356857</v>
      </c>
      <c r="G141" s="83">
        <v>1304659</v>
      </c>
      <c r="H141" s="83">
        <v>75568</v>
      </c>
      <c r="I141" s="83">
        <v>282310</v>
      </c>
      <c r="J141" s="83">
        <v>3198260</v>
      </c>
    </row>
    <row r="142" spans="1:10" s="6" customFormat="1" ht="18" customHeight="1">
      <c r="A142" s="293"/>
      <c r="B142" s="13" t="s">
        <v>82</v>
      </c>
      <c r="C142" s="12" t="s">
        <v>83</v>
      </c>
      <c r="D142" s="14">
        <v>5000000</v>
      </c>
      <c r="E142" s="88">
        <v>294</v>
      </c>
      <c r="F142" s="88">
        <v>157</v>
      </c>
      <c r="G142" s="88">
        <v>93</v>
      </c>
      <c r="H142" s="88">
        <v>64</v>
      </c>
      <c r="I142" s="88">
        <v>1</v>
      </c>
      <c r="J142" s="83">
        <v>452</v>
      </c>
    </row>
    <row r="143" spans="1:10" s="6" customFormat="1" ht="18" customHeight="1">
      <c r="A143" s="293"/>
      <c r="B143" s="13">
        <v>2500000</v>
      </c>
      <c r="C143" s="12" t="s">
        <v>84</v>
      </c>
      <c r="D143" s="14">
        <v>5000000</v>
      </c>
      <c r="E143" s="88">
        <v>320</v>
      </c>
      <c r="F143" s="88">
        <v>275</v>
      </c>
      <c r="G143" s="88">
        <v>157</v>
      </c>
      <c r="H143" s="88">
        <v>110</v>
      </c>
      <c r="I143" s="88">
        <v>1</v>
      </c>
      <c r="J143" s="83">
        <v>596</v>
      </c>
    </row>
    <row r="144" spans="1:10" s="6" customFormat="1" ht="18" customHeight="1">
      <c r="A144" s="293"/>
      <c r="B144" s="13">
        <v>1250000</v>
      </c>
      <c r="C144" s="12" t="s">
        <v>84</v>
      </c>
      <c r="D144" s="14">
        <v>2500000</v>
      </c>
      <c r="E144" s="88">
        <v>736</v>
      </c>
      <c r="F144" s="88">
        <v>708</v>
      </c>
      <c r="G144" s="88">
        <v>497</v>
      </c>
      <c r="H144" s="88">
        <v>207</v>
      </c>
      <c r="I144" s="88">
        <v>2</v>
      </c>
      <c r="J144" s="83">
        <v>1446</v>
      </c>
    </row>
    <row r="145" spans="1:10" s="6" customFormat="1" ht="18" customHeight="1">
      <c r="A145" s="293"/>
      <c r="B145" s="13">
        <v>500000</v>
      </c>
      <c r="C145" s="12" t="s">
        <v>84</v>
      </c>
      <c r="D145" s="14">
        <v>1250000</v>
      </c>
      <c r="E145" s="88">
        <v>2296</v>
      </c>
      <c r="F145" s="88">
        <v>2544</v>
      </c>
      <c r="G145" s="88">
        <v>1717</v>
      </c>
      <c r="H145" s="88">
        <v>820</v>
      </c>
      <c r="I145" s="88">
        <v>11</v>
      </c>
      <c r="J145" s="83">
        <v>4851</v>
      </c>
    </row>
    <row r="146" spans="1:10" s="6" customFormat="1" ht="18" customHeight="1">
      <c r="A146" s="293"/>
      <c r="B146" s="13">
        <v>250000</v>
      </c>
      <c r="C146" s="12" t="s">
        <v>84</v>
      </c>
      <c r="D146" s="14">
        <v>500000</v>
      </c>
      <c r="E146" s="88">
        <v>3765</v>
      </c>
      <c r="F146" s="88">
        <v>5035</v>
      </c>
      <c r="G146" s="88">
        <v>3543</v>
      </c>
      <c r="H146" s="88">
        <v>1466</v>
      </c>
      <c r="I146" s="88">
        <v>25</v>
      </c>
      <c r="J146" s="83">
        <v>8825</v>
      </c>
    </row>
    <row r="147" spans="1:10" s="6" customFormat="1" ht="18" customHeight="1">
      <c r="A147" s="293"/>
      <c r="B147" s="13">
        <v>50000</v>
      </c>
      <c r="C147" s="12" t="s">
        <v>84</v>
      </c>
      <c r="D147" s="14">
        <v>250000</v>
      </c>
      <c r="E147" s="88">
        <v>27716</v>
      </c>
      <c r="F147" s="88">
        <v>43258</v>
      </c>
      <c r="G147" s="88">
        <v>32123</v>
      </c>
      <c r="H147" s="88">
        <v>10647</v>
      </c>
      <c r="I147" s="88">
        <v>109</v>
      </c>
      <c r="J147" s="83">
        <v>71083</v>
      </c>
    </row>
    <row r="148" spans="1:10" s="6" customFormat="1" ht="18" customHeight="1">
      <c r="A148" s="293"/>
      <c r="B148" s="13">
        <v>25000</v>
      </c>
      <c r="C148" s="12" t="s">
        <v>84</v>
      </c>
      <c r="D148" s="14">
        <v>50000</v>
      </c>
      <c r="E148" s="88">
        <v>33731</v>
      </c>
      <c r="F148" s="88">
        <v>49192</v>
      </c>
      <c r="G148" s="88">
        <v>39291</v>
      </c>
      <c r="H148" s="88">
        <v>10253</v>
      </c>
      <c r="I148" s="88">
        <v>118</v>
      </c>
      <c r="J148" s="83">
        <v>83041</v>
      </c>
    </row>
    <row r="149" spans="1:10" s="6" customFormat="1" ht="18" customHeight="1">
      <c r="A149" s="293"/>
      <c r="B149" s="13">
        <v>12500</v>
      </c>
      <c r="C149" s="12" t="s">
        <v>84</v>
      </c>
      <c r="D149" s="14">
        <v>25000</v>
      </c>
      <c r="E149" s="88">
        <v>68935</v>
      </c>
      <c r="F149" s="88">
        <v>85226</v>
      </c>
      <c r="G149" s="88">
        <v>71330</v>
      </c>
      <c r="H149" s="88">
        <v>14877</v>
      </c>
      <c r="I149" s="88">
        <v>130</v>
      </c>
      <c r="J149" s="83">
        <v>154291</v>
      </c>
    </row>
    <row r="150" spans="1:10" s="6" customFormat="1" ht="18" customHeight="1">
      <c r="A150" s="293"/>
      <c r="B150" s="13">
        <v>5000</v>
      </c>
      <c r="C150" s="12" t="s">
        <v>84</v>
      </c>
      <c r="D150" s="14">
        <v>12500</v>
      </c>
      <c r="E150" s="88">
        <v>170918</v>
      </c>
      <c r="F150" s="88">
        <v>185862</v>
      </c>
      <c r="G150" s="88">
        <v>169164</v>
      </c>
      <c r="H150" s="88">
        <v>19185</v>
      </c>
      <c r="I150" s="88">
        <v>308</v>
      </c>
      <c r="J150" s="83">
        <v>357088</v>
      </c>
    </row>
    <row r="151" spans="1:10" s="6" customFormat="1" ht="18" customHeight="1">
      <c r="A151" s="293"/>
      <c r="B151" s="13">
        <v>2500</v>
      </c>
      <c r="C151" s="12" t="s">
        <v>84</v>
      </c>
      <c r="D151" s="14">
        <v>5000</v>
      </c>
      <c r="E151" s="88">
        <v>196160</v>
      </c>
      <c r="F151" s="88">
        <v>180946</v>
      </c>
      <c r="G151" s="88">
        <v>174516</v>
      </c>
      <c r="H151" s="88">
        <v>10609</v>
      </c>
      <c r="I151" s="88">
        <v>365</v>
      </c>
      <c r="J151" s="83">
        <v>377471</v>
      </c>
    </row>
    <row r="152" spans="1:10" s="6" customFormat="1" ht="18" customHeight="1">
      <c r="A152" s="293"/>
      <c r="B152" s="13">
        <v>1250</v>
      </c>
      <c r="C152" s="12" t="s">
        <v>84</v>
      </c>
      <c r="D152" s="14">
        <v>2500</v>
      </c>
      <c r="E152" s="88">
        <v>251634</v>
      </c>
      <c r="F152" s="88">
        <v>181389</v>
      </c>
      <c r="G152" s="88">
        <v>181353</v>
      </c>
      <c r="H152" s="88">
        <v>3216</v>
      </c>
      <c r="I152" s="88">
        <v>413</v>
      </c>
      <c r="J152" s="83">
        <v>433436</v>
      </c>
    </row>
    <row r="153" spans="1:10" s="6" customFormat="1" ht="18" customHeight="1">
      <c r="A153" s="293"/>
      <c r="B153" s="13">
        <v>500</v>
      </c>
      <c r="C153" s="12" t="s">
        <v>84</v>
      </c>
      <c r="D153" s="14">
        <v>1250</v>
      </c>
      <c r="E153" s="88">
        <v>340929</v>
      </c>
      <c r="F153" s="88">
        <v>217361</v>
      </c>
      <c r="G153" s="88">
        <v>219845</v>
      </c>
      <c r="H153" s="88">
        <v>2151</v>
      </c>
      <c r="I153" s="88">
        <v>594</v>
      </c>
      <c r="J153" s="83">
        <v>558884</v>
      </c>
    </row>
    <row r="154" spans="1:10" s="6" customFormat="1" ht="18" customHeight="1">
      <c r="A154" s="293"/>
      <c r="B154" s="13">
        <v>250</v>
      </c>
      <c r="C154" s="12" t="s">
        <v>84</v>
      </c>
      <c r="D154" s="14">
        <v>500</v>
      </c>
      <c r="E154" s="88">
        <v>188188</v>
      </c>
      <c r="F154" s="88">
        <v>131588</v>
      </c>
      <c r="G154" s="88">
        <v>133736</v>
      </c>
      <c r="H154" s="88">
        <v>860</v>
      </c>
      <c r="I154" s="88">
        <v>438</v>
      </c>
      <c r="J154" s="83">
        <v>320214</v>
      </c>
    </row>
    <row r="155" spans="1:10" s="6" customFormat="1" ht="18" customHeight="1">
      <c r="A155" s="293"/>
      <c r="B155" s="13">
        <v>125</v>
      </c>
      <c r="C155" s="12" t="s">
        <v>84</v>
      </c>
      <c r="D155" s="14">
        <v>250</v>
      </c>
      <c r="E155" s="88">
        <v>122041</v>
      </c>
      <c r="F155" s="88">
        <v>99407</v>
      </c>
      <c r="G155" s="88">
        <v>100516</v>
      </c>
      <c r="H155" s="88">
        <v>480</v>
      </c>
      <c r="I155" s="88">
        <v>385</v>
      </c>
      <c r="J155" s="83">
        <v>221833</v>
      </c>
    </row>
    <row r="156" spans="1:10" s="6" customFormat="1" ht="18" customHeight="1">
      <c r="A156" s="293"/>
      <c r="B156" s="13">
        <v>50</v>
      </c>
      <c r="C156" s="12" t="s">
        <v>84</v>
      </c>
      <c r="D156" s="14">
        <v>125</v>
      </c>
      <c r="E156" s="88">
        <v>86338</v>
      </c>
      <c r="F156" s="88">
        <v>84802</v>
      </c>
      <c r="G156" s="88">
        <v>86082</v>
      </c>
      <c r="H156" s="88">
        <v>384</v>
      </c>
      <c r="I156" s="88">
        <v>380</v>
      </c>
      <c r="J156" s="83">
        <v>171520</v>
      </c>
    </row>
    <row r="157" spans="1:10" s="6" customFormat="1" ht="18" customHeight="1">
      <c r="A157" s="293"/>
      <c r="B157" s="13">
        <v>25</v>
      </c>
      <c r="C157" s="12" t="s">
        <v>84</v>
      </c>
      <c r="D157" s="14">
        <v>50</v>
      </c>
      <c r="E157" s="88">
        <v>31788</v>
      </c>
      <c r="F157" s="88">
        <v>37598</v>
      </c>
      <c r="G157" s="88">
        <v>38246</v>
      </c>
      <c r="H157" s="88">
        <v>126</v>
      </c>
      <c r="I157" s="88">
        <v>211</v>
      </c>
      <c r="J157" s="83">
        <v>69597</v>
      </c>
    </row>
    <row r="158" spans="1:10" s="6" customFormat="1" ht="18" customHeight="1">
      <c r="A158" s="293"/>
      <c r="B158" s="13">
        <v>10</v>
      </c>
      <c r="C158" s="12" t="s">
        <v>84</v>
      </c>
      <c r="D158" s="14">
        <v>25</v>
      </c>
      <c r="E158" s="88">
        <v>20242</v>
      </c>
      <c r="F158" s="88">
        <v>27252</v>
      </c>
      <c r="G158" s="88">
        <v>27633</v>
      </c>
      <c r="H158" s="88">
        <v>65</v>
      </c>
      <c r="I158" s="88">
        <v>169</v>
      </c>
      <c r="J158" s="83">
        <v>47663</v>
      </c>
    </row>
    <row r="159" spans="1:10" s="6" customFormat="1" ht="18" customHeight="1">
      <c r="A159" s="294"/>
      <c r="B159" s="13" t="s">
        <v>85</v>
      </c>
      <c r="C159" s="12" t="s">
        <v>86</v>
      </c>
      <c r="D159" s="14">
        <v>10</v>
      </c>
      <c r="E159" s="88">
        <v>13062</v>
      </c>
      <c r="F159" s="88">
        <v>24257</v>
      </c>
      <c r="G159" s="88">
        <v>24817</v>
      </c>
      <c r="H159" s="88">
        <v>48</v>
      </c>
      <c r="I159" s="88">
        <v>278650</v>
      </c>
      <c r="J159" s="83">
        <v>315969</v>
      </c>
    </row>
    <row r="160" spans="1:10" s="79" customFormat="1" ht="18" customHeight="1">
      <c r="A160" s="292">
        <v>2014</v>
      </c>
      <c r="B160" s="256" t="s">
        <v>33</v>
      </c>
      <c r="C160" s="257"/>
      <c r="D160" s="258"/>
      <c r="E160" s="83">
        <v>1585593</v>
      </c>
      <c r="F160" s="83">
        <v>1349453</v>
      </c>
      <c r="G160" s="83">
        <v>1295476</v>
      </c>
      <c r="H160" s="83">
        <v>79043</v>
      </c>
      <c r="I160" s="83">
        <v>272282</v>
      </c>
      <c r="J160" s="83">
        <v>4581847</v>
      </c>
    </row>
    <row r="161" spans="1:10" s="6" customFormat="1" ht="18" customHeight="1">
      <c r="A161" s="293"/>
      <c r="B161" s="13" t="s">
        <v>82</v>
      </c>
      <c r="C161" s="12" t="s">
        <v>83</v>
      </c>
      <c r="D161" s="14">
        <v>5000000</v>
      </c>
      <c r="E161" s="88">
        <v>288</v>
      </c>
      <c r="F161" s="88">
        <v>174</v>
      </c>
      <c r="G161" s="88">
        <v>109</v>
      </c>
      <c r="H161" s="88">
        <v>65</v>
      </c>
      <c r="I161" s="88">
        <v>0</v>
      </c>
      <c r="J161" s="83">
        <v>636</v>
      </c>
    </row>
    <row r="162" spans="1:10" s="6" customFormat="1" ht="18" customHeight="1">
      <c r="A162" s="293"/>
      <c r="B162" s="13">
        <v>2500000</v>
      </c>
      <c r="C162" s="12" t="s">
        <v>84</v>
      </c>
      <c r="D162" s="14">
        <v>5000000</v>
      </c>
      <c r="E162" s="88">
        <v>356</v>
      </c>
      <c r="F162" s="88">
        <v>281</v>
      </c>
      <c r="G162" s="88">
        <v>162</v>
      </c>
      <c r="H162" s="88">
        <v>114</v>
      </c>
      <c r="I162" s="88">
        <v>0</v>
      </c>
      <c r="J162" s="83">
        <v>913</v>
      </c>
    </row>
    <row r="163" spans="1:10" s="6" customFormat="1" ht="18" customHeight="1">
      <c r="A163" s="293"/>
      <c r="B163" s="13">
        <v>1250000</v>
      </c>
      <c r="C163" s="12" t="s">
        <v>84</v>
      </c>
      <c r="D163" s="14">
        <v>2500000</v>
      </c>
      <c r="E163" s="88">
        <v>750</v>
      </c>
      <c r="F163" s="88">
        <v>641</v>
      </c>
      <c r="G163" s="88">
        <v>446</v>
      </c>
      <c r="H163" s="88">
        <v>192</v>
      </c>
      <c r="I163" s="88">
        <v>5</v>
      </c>
      <c r="J163" s="83">
        <v>2034</v>
      </c>
    </row>
    <row r="164" spans="1:10" s="6" customFormat="1" ht="18" customHeight="1">
      <c r="A164" s="293"/>
      <c r="B164" s="13">
        <v>500000</v>
      </c>
      <c r="C164" s="12" t="s">
        <v>84</v>
      </c>
      <c r="D164" s="14">
        <v>1250000</v>
      </c>
      <c r="E164" s="88">
        <v>2294</v>
      </c>
      <c r="F164" s="88">
        <v>2774</v>
      </c>
      <c r="G164" s="88">
        <v>1902</v>
      </c>
      <c r="H164" s="88">
        <v>867</v>
      </c>
      <c r="I164" s="88">
        <v>8</v>
      </c>
      <c r="J164" s="83">
        <v>7845</v>
      </c>
    </row>
    <row r="165" spans="1:10" s="6" customFormat="1" ht="18" customHeight="1">
      <c r="A165" s="293"/>
      <c r="B165" s="13">
        <v>250000</v>
      </c>
      <c r="C165" s="12" t="s">
        <v>84</v>
      </c>
      <c r="D165" s="14">
        <v>500000</v>
      </c>
      <c r="E165" s="88">
        <v>3843</v>
      </c>
      <c r="F165" s="88">
        <v>5180</v>
      </c>
      <c r="G165" s="88">
        <v>3677</v>
      </c>
      <c r="H165" s="88">
        <v>1468</v>
      </c>
      <c r="I165" s="88">
        <v>20</v>
      </c>
      <c r="J165" s="83">
        <v>14188</v>
      </c>
    </row>
    <row r="166" spans="1:10" s="6" customFormat="1" ht="18" customHeight="1">
      <c r="A166" s="293"/>
      <c r="B166" s="13">
        <v>50000</v>
      </c>
      <c r="C166" s="12" t="s">
        <v>84</v>
      </c>
      <c r="D166" s="14">
        <v>250000</v>
      </c>
      <c r="E166" s="88">
        <v>28548</v>
      </c>
      <c r="F166" s="88">
        <v>43146</v>
      </c>
      <c r="G166" s="88">
        <v>31865</v>
      </c>
      <c r="H166" s="88">
        <v>10766</v>
      </c>
      <c r="I166" s="88">
        <v>110</v>
      </c>
      <c r="J166" s="83">
        <v>114435</v>
      </c>
    </row>
    <row r="167" spans="1:10" s="6" customFormat="1" ht="18" customHeight="1">
      <c r="A167" s="293"/>
      <c r="B167" s="13">
        <v>25000</v>
      </c>
      <c r="C167" s="12" t="s">
        <v>84</v>
      </c>
      <c r="D167" s="14">
        <v>50000</v>
      </c>
      <c r="E167" s="88">
        <v>35059</v>
      </c>
      <c r="F167" s="88">
        <v>48307</v>
      </c>
      <c r="G167" s="88">
        <v>38368</v>
      </c>
      <c r="H167" s="88">
        <v>10325</v>
      </c>
      <c r="I167" s="88">
        <v>95</v>
      </c>
      <c r="J167" s="83">
        <v>132154</v>
      </c>
    </row>
    <row r="168" spans="1:10" s="6" customFormat="1" ht="18" customHeight="1">
      <c r="A168" s="293"/>
      <c r="B168" s="13">
        <v>12500</v>
      </c>
      <c r="C168" s="12" t="s">
        <v>84</v>
      </c>
      <c r="D168" s="14">
        <v>25000</v>
      </c>
      <c r="E168" s="88">
        <v>72032</v>
      </c>
      <c r="F168" s="88">
        <v>84660</v>
      </c>
      <c r="G168" s="88">
        <v>70647</v>
      </c>
      <c r="H168" s="88">
        <v>14958</v>
      </c>
      <c r="I168" s="88">
        <v>132</v>
      </c>
      <c r="J168" s="83">
        <v>242429</v>
      </c>
    </row>
    <row r="169" spans="1:10" s="6" customFormat="1" ht="18" customHeight="1">
      <c r="A169" s="293"/>
      <c r="B169" s="13">
        <v>5000</v>
      </c>
      <c r="C169" s="12" t="s">
        <v>84</v>
      </c>
      <c r="D169" s="14">
        <v>12500</v>
      </c>
      <c r="E169" s="88">
        <v>174424</v>
      </c>
      <c r="F169" s="88">
        <v>186768</v>
      </c>
      <c r="G169" s="88">
        <v>168786</v>
      </c>
      <c r="H169" s="88">
        <v>20323</v>
      </c>
      <c r="I169" s="88">
        <v>317</v>
      </c>
      <c r="J169" s="83">
        <v>550618</v>
      </c>
    </row>
    <row r="170" spans="1:10" s="6" customFormat="1" ht="18" customHeight="1">
      <c r="A170" s="293"/>
      <c r="B170" s="13">
        <v>2500</v>
      </c>
      <c r="C170" s="12" t="s">
        <v>84</v>
      </c>
      <c r="D170" s="14">
        <v>5000</v>
      </c>
      <c r="E170" s="88">
        <v>199426</v>
      </c>
      <c r="F170" s="88">
        <v>185105</v>
      </c>
      <c r="G170" s="88">
        <v>177594</v>
      </c>
      <c r="H170" s="88">
        <v>12072</v>
      </c>
      <c r="I170" s="88">
        <v>311</v>
      </c>
      <c r="J170" s="83">
        <v>574508</v>
      </c>
    </row>
    <row r="171" spans="1:10" s="6" customFormat="1" ht="18" customHeight="1">
      <c r="A171" s="293"/>
      <c r="B171" s="13">
        <v>1250</v>
      </c>
      <c r="C171" s="12" t="s">
        <v>84</v>
      </c>
      <c r="D171" s="14">
        <v>2500</v>
      </c>
      <c r="E171" s="88">
        <v>255799</v>
      </c>
      <c r="F171" s="88">
        <v>186648</v>
      </c>
      <c r="G171" s="88">
        <v>186780</v>
      </c>
      <c r="H171" s="88">
        <v>3435</v>
      </c>
      <c r="I171" s="88">
        <v>359</v>
      </c>
      <c r="J171" s="83">
        <v>633021</v>
      </c>
    </row>
    <row r="172" spans="1:10" s="6" customFormat="1" ht="18" customHeight="1">
      <c r="A172" s="293"/>
      <c r="B172" s="13">
        <v>500</v>
      </c>
      <c r="C172" s="12" t="s">
        <v>84</v>
      </c>
      <c r="D172" s="14">
        <v>1250</v>
      </c>
      <c r="E172" s="88">
        <v>344912</v>
      </c>
      <c r="F172" s="88">
        <v>213781</v>
      </c>
      <c r="G172" s="88">
        <v>216374</v>
      </c>
      <c r="H172" s="88">
        <v>2393</v>
      </c>
      <c r="I172" s="88">
        <v>499</v>
      </c>
      <c r="J172" s="83">
        <v>777959</v>
      </c>
    </row>
    <row r="173" spans="1:10" s="6" customFormat="1" ht="18" customHeight="1">
      <c r="A173" s="293"/>
      <c r="B173" s="13">
        <v>250</v>
      </c>
      <c r="C173" s="12" t="s">
        <v>84</v>
      </c>
      <c r="D173" s="14">
        <v>500</v>
      </c>
      <c r="E173" s="88">
        <v>190149</v>
      </c>
      <c r="F173" s="88">
        <v>126564</v>
      </c>
      <c r="G173" s="88">
        <v>128831</v>
      </c>
      <c r="H173" s="88">
        <v>952</v>
      </c>
      <c r="I173" s="88">
        <v>399</v>
      </c>
      <c r="J173" s="83">
        <v>446895</v>
      </c>
    </row>
    <row r="174" spans="1:10" s="6" customFormat="1" ht="18" customHeight="1">
      <c r="A174" s="293"/>
      <c r="B174" s="13">
        <v>125</v>
      </c>
      <c r="C174" s="12" t="s">
        <v>84</v>
      </c>
      <c r="D174" s="14">
        <v>250</v>
      </c>
      <c r="E174" s="88">
        <v>124669</v>
      </c>
      <c r="F174" s="88">
        <v>95108</v>
      </c>
      <c r="G174" s="88">
        <v>96334</v>
      </c>
      <c r="H174" s="88">
        <v>502</v>
      </c>
      <c r="I174" s="88">
        <v>362</v>
      </c>
      <c r="J174" s="83">
        <v>316975</v>
      </c>
    </row>
    <row r="175" spans="1:10" s="6" customFormat="1" ht="18" customHeight="1">
      <c r="A175" s="293"/>
      <c r="B175" s="13">
        <v>50</v>
      </c>
      <c r="C175" s="12" t="s">
        <v>84</v>
      </c>
      <c r="D175" s="14">
        <v>125</v>
      </c>
      <c r="E175" s="88">
        <v>87828</v>
      </c>
      <c r="F175" s="88">
        <v>83008</v>
      </c>
      <c r="G175" s="88">
        <v>84521</v>
      </c>
      <c r="H175" s="88">
        <v>375</v>
      </c>
      <c r="I175" s="88">
        <v>368</v>
      </c>
      <c r="J175" s="83">
        <v>256100</v>
      </c>
    </row>
    <row r="176" spans="1:10" s="6" customFormat="1" ht="18" customHeight="1">
      <c r="A176" s="293"/>
      <c r="B176" s="13">
        <v>25</v>
      </c>
      <c r="C176" s="12" t="s">
        <v>84</v>
      </c>
      <c r="D176" s="14">
        <v>50</v>
      </c>
      <c r="E176" s="88">
        <v>31923</v>
      </c>
      <c r="F176" s="88">
        <v>36754</v>
      </c>
      <c r="G176" s="88">
        <v>37496</v>
      </c>
      <c r="H176" s="88">
        <v>133</v>
      </c>
      <c r="I176" s="88">
        <v>184</v>
      </c>
      <c r="J176" s="83">
        <v>106490</v>
      </c>
    </row>
    <row r="177" spans="1:10" s="6" customFormat="1" ht="18" customHeight="1">
      <c r="A177" s="293"/>
      <c r="B177" s="13">
        <v>10</v>
      </c>
      <c r="C177" s="12" t="s">
        <v>84</v>
      </c>
      <c r="D177" s="14">
        <v>25</v>
      </c>
      <c r="E177" s="88">
        <v>20199</v>
      </c>
      <c r="F177" s="88">
        <v>26876</v>
      </c>
      <c r="G177" s="88">
        <v>27298</v>
      </c>
      <c r="H177" s="88">
        <v>70</v>
      </c>
      <c r="I177" s="88">
        <v>167</v>
      </c>
      <c r="J177" s="83">
        <v>74610</v>
      </c>
    </row>
    <row r="178" spans="1:10" s="6" customFormat="1" ht="18" customHeight="1">
      <c r="A178" s="294"/>
      <c r="B178" s="13" t="s">
        <v>85</v>
      </c>
      <c r="C178" s="12" t="s">
        <v>86</v>
      </c>
      <c r="D178" s="14">
        <v>10</v>
      </c>
      <c r="E178" s="88">
        <v>13094</v>
      </c>
      <c r="F178" s="88">
        <v>23678</v>
      </c>
      <c r="G178" s="88">
        <v>24286</v>
      </c>
      <c r="H178" s="88">
        <v>33</v>
      </c>
      <c r="I178" s="88">
        <v>268946</v>
      </c>
      <c r="J178" s="83">
        <v>330037</v>
      </c>
    </row>
    <row r="179" spans="1:10" s="174" customFormat="1" ht="18" customHeight="1">
      <c r="A179" s="289">
        <v>2015</v>
      </c>
      <c r="B179" s="286" t="s">
        <v>33</v>
      </c>
      <c r="C179" s="287"/>
      <c r="D179" s="288"/>
      <c r="E179" s="173">
        <v>1642513</v>
      </c>
      <c r="F179" s="173">
        <v>1346288</v>
      </c>
      <c r="G179" s="173">
        <v>1291207</v>
      </c>
      <c r="H179" s="173">
        <v>81268</v>
      </c>
      <c r="I179" s="173">
        <v>266479</v>
      </c>
      <c r="J179" s="173">
        <v>4627755</v>
      </c>
    </row>
    <row r="180" spans="1:10" s="111" customFormat="1" ht="18" customHeight="1">
      <c r="A180" s="290"/>
      <c r="B180" s="175" t="s">
        <v>82</v>
      </c>
      <c r="C180" s="176" t="s">
        <v>83</v>
      </c>
      <c r="D180" s="177">
        <v>5000000</v>
      </c>
      <c r="E180" s="178">
        <v>288</v>
      </c>
      <c r="F180" s="178">
        <v>206</v>
      </c>
      <c r="G180" s="178">
        <v>127</v>
      </c>
      <c r="H180" s="178">
        <v>72</v>
      </c>
      <c r="I180" s="178">
        <v>1</v>
      </c>
      <c r="J180" s="173">
        <v>694</v>
      </c>
    </row>
    <row r="181" spans="1:10" s="111" customFormat="1" ht="18" customHeight="1">
      <c r="A181" s="290"/>
      <c r="B181" s="175">
        <v>2500000</v>
      </c>
      <c r="C181" s="176" t="s">
        <v>84</v>
      </c>
      <c r="D181" s="177">
        <v>5000000</v>
      </c>
      <c r="E181" s="178">
        <v>374</v>
      </c>
      <c r="F181" s="178">
        <v>313</v>
      </c>
      <c r="G181" s="178">
        <v>216</v>
      </c>
      <c r="H181" s="178">
        <v>101</v>
      </c>
      <c r="I181" s="178">
        <v>1</v>
      </c>
      <c r="J181" s="173">
        <v>1005</v>
      </c>
    </row>
    <row r="182" spans="1:10" s="111" customFormat="1" ht="18" customHeight="1">
      <c r="A182" s="290"/>
      <c r="B182" s="175">
        <v>1250000</v>
      </c>
      <c r="C182" s="176" t="s">
        <v>84</v>
      </c>
      <c r="D182" s="177">
        <v>2500000</v>
      </c>
      <c r="E182" s="178">
        <v>802</v>
      </c>
      <c r="F182" s="178">
        <v>771</v>
      </c>
      <c r="G182" s="178">
        <v>564</v>
      </c>
      <c r="H182" s="178">
        <v>216</v>
      </c>
      <c r="I182" s="178">
        <v>2</v>
      </c>
      <c r="J182" s="173">
        <v>2355</v>
      </c>
    </row>
    <row r="183" spans="1:10" s="111" customFormat="1" ht="18" customHeight="1">
      <c r="A183" s="290"/>
      <c r="B183" s="175">
        <v>500000</v>
      </c>
      <c r="C183" s="176" t="s">
        <v>84</v>
      </c>
      <c r="D183" s="177">
        <v>1250000</v>
      </c>
      <c r="E183" s="178">
        <v>2312</v>
      </c>
      <c r="F183" s="178">
        <v>2794</v>
      </c>
      <c r="G183" s="178">
        <v>1859</v>
      </c>
      <c r="H183" s="178">
        <v>919</v>
      </c>
      <c r="I183" s="178">
        <v>9</v>
      </c>
      <c r="J183" s="173">
        <v>7893</v>
      </c>
    </row>
    <row r="184" spans="1:10" s="111" customFormat="1" ht="18" customHeight="1">
      <c r="A184" s="290"/>
      <c r="B184" s="175">
        <v>250000</v>
      </c>
      <c r="C184" s="176" t="s">
        <v>84</v>
      </c>
      <c r="D184" s="177">
        <v>500000</v>
      </c>
      <c r="E184" s="178">
        <v>3961</v>
      </c>
      <c r="F184" s="178">
        <v>5259</v>
      </c>
      <c r="G184" s="178">
        <v>3662</v>
      </c>
      <c r="H184" s="178">
        <v>1527</v>
      </c>
      <c r="I184" s="178">
        <v>26</v>
      </c>
      <c r="J184" s="173">
        <v>14435</v>
      </c>
    </row>
    <row r="185" spans="1:10" s="111" customFormat="1" ht="18" customHeight="1">
      <c r="A185" s="290"/>
      <c r="B185" s="175">
        <v>50000</v>
      </c>
      <c r="C185" s="176" t="s">
        <v>84</v>
      </c>
      <c r="D185" s="177">
        <v>250000</v>
      </c>
      <c r="E185" s="178">
        <v>29880</v>
      </c>
      <c r="F185" s="178">
        <v>42955</v>
      </c>
      <c r="G185" s="178">
        <v>31385</v>
      </c>
      <c r="H185" s="178">
        <v>11062</v>
      </c>
      <c r="I185" s="178">
        <v>87</v>
      </c>
      <c r="J185" s="173">
        <v>115369</v>
      </c>
    </row>
    <row r="186" spans="1:10" s="111" customFormat="1" ht="18" customHeight="1">
      <c r="A186" s="290"/>
      <c r="B186" s="175">
        <v>25000</v>
      </c>
      <c r="C186" s="176" t="s">
        <v>84</v>
      </c>
      <c r="D186" s="177">
        <v>50000</v>
      </c>
      <c r="E186" s="178">
        <v>37315</v>
      </c>
      <c r="F186" s="178">
        <v>48677</v>
      </c>
      <c r="G186" s="178">
        <v>38409</v>
      </c>
      <c r="H186" s="178">
        <v>10759</v>
      </c>
      <c r="I186" s="178">
        <v>78</v>
      </c>
      <c r="J186" s="173">
        <v>135238</v>
      </c>
    </row>
    <row r="187" spans="1:10" s="111" customFormat="1" ht="18" customHeight="1">
      <c r="A187" s="290"/>
      <c r="B187" s="175">
        <v>12500</v>
      </c>
      <c r="C187" s="176" t="s">
        <v>84</v>
      </c>
      <c r="D187" s="177">
        <v>25000</v>
      </c>
      <c r="E187" s="178">
        <v>77165</v>
      </c>
      <c r="F187" s="178">
        <v>84767</v>
      </c>
      <c r="G187" s="178">
        <v>70470</v>
      </c>
      <c r="H187" s="178">
        <v>15360</v>
      </c>
      <c r="I187" s="178">
        <v>155</v>
      </c>
      <c r="J187" s="173">
        <v>247917</v>
      </c>
    </row>
    <row r="188" spans="1:10" s="111" customFormat="1" ht="18" customHeight="1">
      <c r="A188" s="290"/>
      <c r="B188" s="175">
        <v>5000</v>
      </c>
      <c r="C188" s="176" t="s">
        <v>84</v>
      </c>
      <c r="D188" s="177">
        <v>12500</v>
      </c>
      <c r="E188" s="178">
        <v>185821</v>
      </c>
      <c r="F188" s="178">
        <v>186734</v>
      </c>
      <c r="G188" s="178">
        <v>168294</v>
      </c>
      <c r="H188" s="178">
        <v>20756</v>
      </c>
      <c r="I188" s="178">
        <v>286</v>
      </c>
      <c r="J188" s="173">
        <v>561891</v>
      </c>
    </row>
    <row r="189" spans="1:10" s="111" customFormat="1" ht="18" customHeight="1">
      <c r="A189" s="290"/>
      <c r="B189" s="175">
        <v>2500</v>
      </c>
      <c r="C189" s="176" t="s">
        <v>84</v>
      </c>
      <c r="D189" s="177">
        <v>5000</v>
      </c>
      <c r="E189" s="178">
        <v>211732</v>
      </c>
      <c r="F189" s="178">
        <v>184164</v>
      </c>
      <c r="G189" s="178">
        <v>176623</v>
      </c>
      <c r="H189" s="178">
        <v>12367</v>
      </c>
      <c r="I189" s="178">
        <v>298</v>
      </c>
      <c r="J189" s="173">
        <v>585184</v>
      </c>
    </row>
    <row r="190" spans="1:10" s="111" customFormat="1" ht="18" customHeight="1">
      <c r="A190" s="290"/>
      <c r="B190" s="175">
        <v>1250</v>
      </c>
      <c r="C190" s="176" t="s">
        <v>84</v>
      </c>
      <c r="D190" s="177">
        <v>2500</v>
      </c>
      <c r="E190" s="178">
        <v>268213</v>
      </c>
      <c r="F190" s="178">
        <v>187005</v>
      </c>
      <c r="G190" s="178">
        <v>187249</v>
      </c>
      <c r="H190" s="178">
        <v>3511</v>
      </c>
      <c r="I190" s="178">
        <v>354</v>
      </c>
      <c r="J190" s="173">
        <v>646332</v>
      </c>
    </row>
    <row r="191" spans="1:10" s="111" customFormat="1" ht="18" customHeight="1">
      <c r="A191" s="290"/>
      <c r="B191" s="175">
        <v>500</v>
      </c>
      <c r="C191" s="176" t="s">
        <v>84</v>
      </c>
      <c r="D191" s="177">
        <v>1250</v>
      </c>
      <c r="E191" s="178">
        <v>354649</v>
      </c>
      <c r="F191" s="178">
        <v>211907</v>
      </c>
      <c r="G191" s="178">
        <v>214665</v>
      </c>
      <c r="H191" s="178">
        <v>2451</v>
      </c>
      <c r="I191" s="178">
        <v>516</v>
      </c>
      <c r="J191" s="173">
        <v>784188</v>
      </c>
    </row>
    <row r="192" spans="1:10" s="111" customFormat="1" ht="18" customHeight="1">
      <c r="A192" s="290"/>
      <c r="B192" s="175">
        <v>250</v>
      </c>
      <c r="C192" s="176" t="s">
        <v>84</v>
      </c>
      <c r="D192" s="177">
        <v>500</v>
      </c>
      <c r="E192" s="178">
        <v>192053</v>
      </c>
      <c r="F192" s="178">
        <v>125022</v>
      </c>
      <c r="G192" s="178">
        <v>127403</v>
      </c>
      <c r="H192" s="178">
        <v>956</v>
      </c>
      <c r="I192" s="178">
        <v>394</v>
      </c>
      <c r="J192" s="173">
        <v>445828</v>
      </c>
    </row>
    <row r="193" spans="1:10" s="111" customFormat="1" ht="18" customHeight="1">
      <c r="A193" s="290"/>
      <c r="B193" s="175">
        <v>125</v>
      </c>
      <c r="C193" s="176" t="s">
        <v>84</v>
      </c>
      <c r="D193" s="177">
        <v>250</v>
      </c>
      <c r="E193" s="178">
        <v>124842</v>
      </c>
      <c r="F193" s="178">
        <v>94573</v>
      </c>
      <c r="G193" s="178">
        <v>95858</v>
      </c>
      <c r="H193" s="178">
        <v>528</v>
      </c>
      <c r="I193" s="178">
        <v>399</v>
      </c>
      <c r="J193" s="173">
        <v>316200</v>
      </c>
    </row>
    <row r="194" spans="1:10" s="111" customFormat="1" ht="18" customHeight="1">
      <c r="A194" s="290"/>
      <c r="B194" s="175">
        <v>50</v>
      </c>
      <c r="C194" s="176" t="s">
        <v>84</v>
      </c>
      <c r="D194" s="177">
        <v>125</v>
      </c>
      <c r="E194" s="178">
        <v>88137</v>
      </c>
      <c r="F194" s="178">
        <v>82982</v>
      </c>
      <c r="G194" s="178">
        <v>84437</v>
      </c>
      <c r="H194" s="178">
        <v>416</v>
      </c>
      <c r="I194" s="178">
        <v>401</v>
      </c>
      <c r="J194" s="173">
        <v>256373</v>
      </c>
    </row>
    <row r="195" spans="1:10" s="111" customFormat="1" ht="18" customHeight="1">
      <c r="A195" s="290"/>
      <c r="B195" s="175">
        <v>25</v>
      </c>
      <c r="C195" s="176" t="s">
        <v>84</v>
      </c>
      <c r="D195" s="177">
        <v>50</v>
      </c>
      <c r="E195" s="178">
        <v>31853</v>
      </c>
      <c r="F195" s="178">
        <v>37305</v>
      </c>
      <c r="G195" s="178">
        <v>38061</v>
      </c>
      <c r="H195" s="178">
        <v>151</v>
      </c>
      <c r="I195" s="178">
        <v>176</v>
      </c>
      <c r="J195" s="173">
        <v>107546</v>
      </c>
    </row>
    <row r="196" spans="1:10" s="111" customFormat="1" ht="18" customHeight="1">
      <c r="A196" s="290"/>
      <c r="B196" s="175">
        <v>10</v>
      </c>
      <c r="C196" s="176" t="s">
        <v>84</v>
      </c>
      <c r="D196" s="177">
        <v>25</v>
      </c>
      <c r="E196" s="178">
        <v>20076</v>
      </c>
      <c r="F196" s="178">
        <v>26979</v>
      </c>
      <c r="G196" s="178">
        <v>27450</v>
      </c>
      <c r="H196" s="178">
        <v>69</v>
      </c>
      <c r="I196" s="178">
        <v>165</v>
      </c>
      <c r="J196" s="173">
        <v>74739</v>
      </c>
    </row>
    <row r="197" spans="1:10" s="111" customFormat="1" ht="18" customHeight="1">
      <c r="A197" s="291"/>
      <c r="B197" s="175" t="s">
        <v>85</v>
      </c>
      <c r="C197" s="176" t="s">
        <v>86</v>
      </c>
      <c r="D197" s="177">
        <v>10</v>
      </c>
      <c r="E197" s="178">
        <v>13040</v>
      </c>
      <c r="F197" s="178">
        <v>23875</v>
      </c>
      <c r="G197" s="178">
        <v>24475</v>
      </c>
      <c r="H197" s="178">
        <v>47</v>
      </c>
      <c r="I197" s="178">
        <v>263131</v>
      </c>
      <c r="J197" s="173">
        <v>324568</v>
      </c>
    </row>
    <row r="198" spans="1:10" s="174" customFormat="1" ht="18" customHeight="1">
      <c r="A198" s="289">
        <v>2016</v>
      </c>
      <c r="B198" s="286" t="s">
        <v>33</v>
      </c>
      <c r="C198" s="287"/>
      <c r="D198" s="288"/>
      <c r="E198" s="173">
        <v>1659839</v>
      </c>
      <c r="F198" s="173">
        <v>1386115</v>
      </c>
      <c r="G198" s="173">
        <v>1330175</v>
      </c>
      <c r="H198" s="173">
        <v>83227</v>
      </c>
      <c r="I198" s="173">
        <v>263218</v>
      </c>
      <c r="J198" s="173">
        <v>3309172</v>
      </c>
    </row>
    <row r="199" spans="1:10" s="111" customFormat="1" ht="18" customHeight="1">
      <c r="A199" s="290"/>
      <c r="B199" s="175" t="s">
        <v>82</v>
      </c>
      <c r="C199" s="176" t="s">
        <v>83</v>
      </c>
      <c r="D199" s="177">
        <v>5000000</v>
      </c>
      <c r="E199" s="178">
        <v>322</v>
      </c>
      <c r="F199" s="178">
        <v>226</v>
      </c>
      <c r="G199" s="178">
        <v>151</v>
      </c>
      <c r="H199" s="178">
        <v>72</v>
      </c>
      <c r="I199" s="178">
        <v>0</v>
      </c>
      <c r="J199" s="173">
        <v>548</v>
      </c>
    </row>
    <row r="200" spans="1:10" s="111" customFormat="1" ht="18" customHeight="1">
      <c r="A200" s="290"/>
      <c r="B200" s="175">
        <v>2500000</v>
      </c>
      <c r="C200" s="176" t="s">
        <v>84</v>
      </c>
      <c r="D200" s="177">
        <v>5000000</v>
      </c>
      <c r="E200" s="178">
        <v>381</v>
      </c>
      <c r="F200" s="178">
        <v>325</v>
      </c>
      <c r="G200" s="178">
        <v>224</v>
      </c>
      <c r="H200" s="178">
        <v>95</v>
      </c>
      <c r="I200" s="178">
        <v>0</v>
      </c>
      <c r="J200" s="173">
        <v>706</v>
      </c>
    </row>
    <row r="201" spans="1:10" s="111" customFormat="1" ht="18" customHeight="1">
      <c r="A201" s="290"/>
      <c r="B201" s="175">
        <v>1250000</v>
      </c>
      <c r="C201" s="176" t="s">
        <v>84</v>
      </c>
      <c r="D201" s="177">
        <v>2500000</v>
      </c>
      <c r="E201" s="178">
        <v>861</v>
      </c>
      <c r="F201" s="178">
        <v>717</v>
      </c>
      <c r="G201" s="178">
        <v>486</v>
      </c>
      <c r="H201" s="178">
        <v>242</v>
      </c>
      <c r="I201" s="178">
        <v>6</v>
      </c>
      <c r="J201" s="173">
        <v>1584</v>
      </c>
    </row>
    <row r="202" spans="1:10" s="111" customFormat="1" ht="18" customHeight="1">
      <c r="A202" s="290"/>
      <c r="B202" s="175">
        <v>500000</v>
      </c>
      <c r="C202" s="176" t="s">
        <v>84</v>
      </c>
      <c r="D202" s="177">
        <v>1250000</v>
      </c>
      <c r="E202" s="178">
        <v>2385</v>
      </c>
      <c r="F202" s="178">
        <v>2746</v>
      </c>
      <c r="G202" s="178">
        <v>1816</v>
      </c>
      <c r="H202" s="178">
        <v>909</v>
      </c>
      <c r="I202" s="178">
        <v>6</v>
      </c>
      <c r="J202" s="173">
        <v>5137</v>
      </c>
    </row>
    <row r="203" spans="1:10" s="111" customFormat="1" ht="18" customHeight="1">
      <c r="A203" s="290"/>
      <c r="B203" s="175">
        <v>250000</v>
      </c>
      <c r="C203" s="176" t="s">
        <v>84</v>
      </c>
      <c r="D203" s="177">
        <v>500000</v>
      </c>
      <c r="E203" s="178">
        <v>4088</v>
      </c>
      <c r="F203" s="178">
        <v>5067</v>
      </c>
      <c r="G203" s="178">
        <v>3430</v>
      </c>
      <c r="H203" s="178">
        <v>1594</v>
      </c>
      <c r="I203" s="178">
        <v>35</v>
      </c>
      <c r="J203" s="173">
        <v>9190</v>
      </c>
    </row>
    <row r="204" spans="1:10" s="111" customFormat="1" ht="18" customHeight="1">
      <c r="A204" s="290"/>
      <c r="B204" s="175">
        <v>50000</v>
      </c>
      <c r="C204" s="176" t="s">
        <v>84</v>
      </c>
      <c r="D204" s="177">
        <v>250000</v>
      </c>
      <c r="E204" s="178">
        <v>31048</v>
      </c>
      <c r="F204" s="178">
        <v>43797</v>
      </c>
      <c r="G204" s="178">
        <v>31856</v>
      </c>
      <c r="H204" s="178">
        <v>11415</v>
      </c>
      <c r="I204" s="178">
        <v>99</v>
      </c>
      <c r="J204" s="173">
        <v>74944</v>
      </c>
    </row>
    <row r="205" spans="1:10" s="111" customFormat="1" ht="18" customHeight="1">
      <c r="A205" s="290"/>
      <c r="B205" s="175">
        <v>25000</v>
      </c>
      <c r="C205" s="176" t="s">
        <v>84</v>
      </c>
      <c r="D205" s="177">
        <v>50000</v>
      </c>
      <c r="E205" s="178">
        <v>38310</v>
      </c>
      <c r="F205" s="178">
        <v>49901</v>
      </c>
      <c r="G205" s="178">
        <v>39314</v>
      </c>
      <c r="H205" s="178">
        <v>10954</v>
      </c>
      <c r="I205" s="178">
        <v>80</v>
      </c>
      <c r="J205" s="173">
        <v>88291</v>
      </c>
    </row>
    <row r="206" spans="1:10" s="111" customFormat="1" ht="18" customHeight="1">
      <c r="A206" s="290"/>
      <c r="B206" s="175">
        <v>12500</v>
      </c>
      <c r="C206" s="176" t="s">
        <v>84</v>
      </c>
      <c r="D206" s="177">
        <v>25000</v>
      </c>
      <c r="E206" s="178">
        <v>78949</v>
      </c>
      <c r="F206" s="178">
        <v>85572</v>
      </c>
      <c r="G206" s="178">
        <v>71371</v>
      </c>
      <c r="H206" s="178">
        <v>15490</v>
      </c>
      <c r="I206" s="178">
        <v>138</v>
      </c>
      <c r="J206" s="173">
        <v>164659</v>
      </c>
    </row>
    <row r="207" spans="1:10" s="111" customFormat="1" ht="18" customHeight="1">
      <c r="A207" s="290"/>
      <c r="B207" s="175">
        <v>5000</v>
      </c>
      <c r="C207" s="176" t="s">
        <v>84</v>
      </c>
      <c r="D207" s="177">
        <v>12500</v>
      </c>
      <c r="E207" s="178">
        <v>190067</v>
      </c>
      <c r="F207" s="178">
        <v>189946</v>
      </c>
      <c r="G207" s="178">
        <v>171007</v>
      </c>
      <c r="H207" s="178">
        <v>21310</v>
      </c>
      <c r="I207" s="178">
        <v>291</v>
      </c>
      <c r="J207" s="173">
        <v>380304</v>
      </c>
    </row>
    <row r="208" spans="1:10" s="111" customFormat="1" ht="18" customHeight="1">
      <c r="A208" s="290"/>
      <c r="B208" s="175">
        <v>2500</v>
      </c>
      <c r="C208" s="176" t="s">
        <v>84</v>
      </c>
      <c r="D208" s="177">
        <v>5000</v>
      </c>
      <c r="E208" s="178">
        <v>215895</v>
      </c>
      <c r="F208" s="178">
        <v>188540</v>
      </c>
      <c r="G208" s="178">
        <v>180681</v>
      </c>
      <c r="H208" s="178">
        <v>12723</v>
      </c>
      <c r="I208" s="178">
        <v>269</v>
      </c>
      <c r="J208" s="173">
        <v>404704</v>
      </c>
    </row>
    <row r="209" spans="1:10" s="111" customFormat="1" ht="18" customHeight="1">
      <c r="A209" s="290"/>
      <c r="B209" s="175">
        <v>1250</v>
      </c>
      <c r="C209" s="176" t="s">
        <v>84</v>
      </c>
      <c r="D209" s="177">
        <v>2500</v>
      </c>
      <c r="E209" s="178">
        <v>270527</v>
      </c>
      <c r="F209" s="178">
        <v>192533</v>
      </c>
      <c r="G209" s="178">
        <v>192924</v>
      </c>
      <c r="H209" s="178">
        <v>3725</v>
      </c>
      <c r="I209" s="178">
        <v>348</v>
      </c>
      <c r="J209" s="173">
        <v>463408</v>
      </c>
    </row>
    <row r="210" spans="1:10" s="111" customFormat="1" ht="18" customHeight="1">
      <c r="A210" s="290"/>
      <c r="B210" s="175">
        <v>500</v>
      </c>
      <c r="C210" s="176" t="s">
        <v>84</v>
      </c>
      <c r="D210" s="177">
        <v>1250</v>
      </c>
      <c r="E210" s="178">
        <v>355713</v>
      </c>
      <c r="F210" s="178">
        <v>221026</v>
      </c>
      <c r="G210" s="178">
        <v>223996</v>
      </c>
      <c r="H210" s="178">
        <v>2512</v>
      </c>
      <c r="I210" s="178">
        <v>592</v>
      </c>
      <c r="J210" s="173">
        <v>577331</v>
      </c>
    </row>
    <row r="211" spans="1:10" s="111" customFormat="1" ht="18" customHeight="1">
      <c r="A211" s="290"/>
      <c r="B211" s="175">
        <v>250</v>
      </c>
      <c r="C211" s="176" t="s">
        <v>84</v>
      </c>
      <c r="D211" s="177">
        <v>500</v>
      </c>
      <c r="E211" s="178">
        <v>190615</v>
      </c>
      <c r="F211" s="178">
        <v>131173</v>
      </c>
      <c r="G211" s="178">
        <v>133677</v>
      </c>
      <c r="H211" s="178">
        <v>970</v>
      </c>
      <c r="I211" s="178">
        <v>406</v>
      </c>
      <c r="J211" s="173">
        <v>322194</v>
      </c>
    </row>
    <row r="212" spans="1:10" s="111" customFormat="1" ht="18" customHeight="1">
      <c r="A212" s="290"/>
      <c r="B212" s="175">
        <v>125</v>
      </c>
      <c r="C212" s="176" t="s">
        <v>84</v>
      </c>
      <c r="D212" s="177">
        <v>250</v>
      </c>
      <c r="E212" s="178">
        <v>125462</v>
      </c>
      <c r="F212" s="178">
        <v>98748</v>
      </c>
      <c r="G212" s="178">
        <v>100091</v>
      </c>
      <c r="H212" s="178">
        <v>564</v>
      </c>
      <c r="I212" s="178">
        <v>374</v>
      </c>
      <c r="J212" s="173">
        <v>224584</v>
      </c>
    </row>
    <row r="213" spans="1:10" s="111" customFormat="1" ht="18" customHeight="1">
      <c r="A213" s="290"/>
      <c r="B213" s="175">
        <v>50</v>
      </c>
      <c r="C213" s="176" t="s">
        <v>84</v>
      </c>
      <c r="D213" s="177">
        <v>125</v>
      </c>
      <c r="E213" s="178">
        <v>88746</v>
      </c>
      <c r="F213" s="178">
        <v>85507</v>
      </c>
      <c r="G213" s="178">
        <v>86998</v>
      </c>
      <c r="H213" s="178">
        <v>395</v>
      </c>
      <c r="I213" s="178">
        <v>394</v>
      </c>
      <c r="J213" s="173">
        <v>174647</v>
      </c>
    </row>
    <row r="214" spans="1:10" s="111" customFormat="1" ht="18" customHeight="1">
      <c r="A214" s="290"/>
      <c r="B214" s="175">
        <v>25</v>
      </c>
      <c r="C214" s="176" t="s">
        <v>84</v>
      </c>
      <c r="D214" s="177">
        <v>50</v>
      </c>
      <c r="E214" s="178">
        <v>32463</v>
      </c>
      <c r="F214" s="178">
        <v>38503</v>
      </c>
      <c r="G214" s="178">
        <v>39249</v>
      </c>
      <c r="H214" s="178">
        <v>124</v>
      </c>
      <c r="I214" s="178">
        <v>201</v>
      </c>
      <c r="J214" s="173">
        <v>71167</v>
      </c>
    </row>
    <row r="215" spans="1:10" s="111" customFormat="1" ht="18" customHeight="1">
      <c r="A215" s="290"/>
      <c r="B215" s="175">
        <v>10</v>
      </c>
      <c r="C215" s="176" t="s">
        <v>84</v>
      </c>
      <c r="D215" s="177">
        <v>25</v>
      </c>
      <c r="E215" s="178">
        <v>20640</v>
      </c>
      <c r="F215" s="178">
        <v>27608</v>
      </c>
      <c r="G215" s="178">
        <v>28084</v>
      </c>
      <c r="H215" s="178">
        <v>79</v>
      </c>
      <c r="I215" s="178">
        <v>158</v>
      </c>
      <c r="J215" s="173">
        <v>48406</v>
      </c>
    </row>
    <row r="216" spans="1:10" s="111" customFormat="1" ht="18" customHeight="1">
      <c r="A216" s="291"/>
      <c r="B216" s="175" t="s">
        <v>85</v>
      </c>
      <c r="C216" s="176" t="s">
        <v>86</v>
      </c>
      <c r="D216" s="177">
        <v>10</v>
      </c>
      <c r="E216" s="178">
        <v>13367</v>
      </c>
      <c r="F216" s="178">
        <v>24180</v>
      </c>
      <c r="G216" s="178">
        <v>24820</v>
      </c>
      <c r="H216" s="178">
        <v>54</v>
      </c>
      <c r="I216" s="178">
        <v>259821</v>
      </c>
      <c r="J216" s="173">
        <v>297368</v>
      </c>
    </row>
    <row r="217" spans="1:10" s="174" customFormat="1" ht="18" customHeight="1">
      <c r="A217" s="289">
        <v>2017</v>
      </c>
      <c r="B217" s="286" t="s">
        <v>33</v>
      </c>
      <c r="C217" s="287"/>
      <c r="D217" s="288"/>
      <c r="E217" s="173">
        <v>1688285</v>
      </c>
      <c r="F217" s="173">
        <v>1447384</v>
      </c>
      <c r="G217" s="173">
        <v>1388107</v>
      </c>
      <c r="H217" s="173">
        <v>89622</v>
      </c>
      <c r="I217" s="173">
        <v>267358</v>
      </c>
      <c r="J217" s="173">
        <v>3403027</v>
      </c>
    </row>
    <row r="218" spans="1:10" s="111" customFormat="1" ht="18" customHeight="1">
      <c r="A218" s="290"/>
      <c r="B218" s="175" t="s">
        <v>82</v>
      </c>
      <c r="C218" s="176" t="s">
        <v>83</v>
      </c>
      <c r="D218" s="177">
        <v>5000000</v>
      </c>
      <c r="E218" s="178">
        <v>371</v>
      </c>
      <c r="F218" s="178">
        <v>305</v>
      </c>
      <c r="G218" s="178">
        <v>198</v>
      </c>
      <c r="H218" s="178">
        <v>107</v>
      </c>
      <c r="I218" s="178">
        <v>0</v>
      </c>
      <c r="J218" s="173">
        <v>676</v>
      </c>
    </row>
    <row r="219" spans="1:10" s="111" customFormat="1" ht="18" customHeight="1">
      <c r="A219" s="290"/>
      <c r="B219" s="175">
        <v>2500000</v>
      </c>
      <c r="C219" s="176" t="s">
        <v>84</v>
      </c>
      <c r="D219" s="177">
        <v>5000000</v>
      </c>
      <c r="E219" s="178">
        <v>425</v>
      </c>
      <c r="F219" s="178">
        <v>324</v>
      </c>
      <c r="G219" s="178">
        <v>223</v>
      </c>
      <c r="H219" s="178">
        <v>101</v>
      </c>
      <c r="I219" s="178">
        <v>1</v>
      </c>
      <c r="J219" s="173">
        <v>750</v>
      </c>
    </row>
    <row r="220" spans="1:10" s="111" customFormat="1" ht="18" customHeight="1">
      <c r="A220" s="290"/>
      <c r="B220" s="175">
        <v>1250000</v>
      </c>
      <c r="C220" s="176" t="s">
        <v>84</v>
      </c>
      <c r="D220" s="177">
        <v>2500000</v>
      </c>
      <c r="E220" s="178">
        <v>828</v>
      </c>
      <c r="F220" s="178">
        <v>704</v>
      </c>
      <c r="G220" s="178">
        <v>437</v>
      </c>
      <c r="H220" s="178">
        <v>256</v>
      </c>
      <c r="I220" s="178">
        <v>1</v>
      </c>
      <c r="J220" s="173">
        <v>1533</v>
      </c>
    </row>
    <row r="221" spans="1:10" s="111" customFormat="1" ht="18" customHeight="1">
      <c r="A221" s="290"/>
      <c r="B221" s="175">
        <v>500000</v>
      </c>
      <c r="C221" s="176" t="s">
        <v>84</v>
      </c>
      <c r="D221" s="177">
        <v>1250000</v>
      </c>
      <c r="E221" s="178">
        <v>2673</v>
      </c>
      <c r="F221" s="178">
        <v>3116</v>
      </c>
      <c r="G221" s="178">
        <v>2045</v>
      </c>
      <c r="H221" s="178">
        <v>1062</v>
      </c>
      <c r="I221" s="178">
        <v>8</v>
      </c>
      <c r="J221" s="173">
        <v>5797</v>
      </c>
    </row>
    <row r="222" spans="1:10" s="111" customFormat="1" ht="18" customHeight="1">
      <c r="A222" s="290"/>
      <c r="B222" s="175">
        <v>250000</v>
      </c>
      <c r="C222" s="176" t="s">
        <v>84</v>
      </c>
      <c r="D222" s="177">
        <v>500000</v>
      </c>
      <c r="E222" s="178">
        <v>4375</v>
      </c>
      <c r="F222" s="178">
        <v>5688</v>
      </c>
      <c r="G222" s="178">
        <v>3947</v>
      </c>
      <c r="H222" s="178">
        <v>1691</v>
      </c>
      <c r="I222" s="178">
        <v>34</v>
      </c>
      <c r="J222" s="173">
        <v>10097</v>
      </c>
    </row>
    <row r="223" spans="1:10" s="111" customFormat="1" ht="18" customHeight="1">
      <c r="A223" s="290"/>
      <c r="B223" s="175">
        <v>50000</v>
      </c>
      <c r="C223" s="176" t="s">
        <v>84</v>
      </c>
      <c r="D223" s="177">
        <v>250000</v>
      </c>
      <c r="E223" s="178">
        <v>33105</v>
      </c>
      <c r="F223" s="178">
        <v>46724</v>
      </c>
      <c r="G223" s="178">
        <v>33861</v>
      </c>
      <c r="H223" s="178">
        <v>12263</v>
      </c>
      <c r="I223" s="178">
        <v>107</v>
      </c>
      <c r="J223" s="173">
        <v>79936</v>
      </c>
    </row>
    <row r="224" spans="1:10" s="111" customFormat="1" ht="18" customHeight="1">
      <c r="A224" s="290"/>
      <c r="B224" s="175">
        <v>25000</v>
      </c>
      <c r="C224" s="176" t="s">
        <v>84</v>
      </c>
      <c r="D224" s="177">
        <v>50000</v>
      </c>
      <c r="E224" s="178">
        <v>41086</v>
      </c>
      <c r="F224" s="178">
        <v>52563</v>
      </c>
      <c r="G224" s="178">
        <v>41405</v>
      </c>
      <c r="H224" s="178">
        <v>11623</v>
      </c>
      <c r="I224" s="178">
        <v>81</v>
      </c>
      <c r="J224" s="173">
        <v>93730</v>
      </c>
    </row>
    <row r="225" spans="1:10" s="111" customFormat="1" ht="18" customHeight="1">
      <c r="A225" s="290"/>
      <c r="B225" s="175">
        <v>12500</v>
      </c>
      <c r="C225" s="176" t="s">
        <v>84</v>
      </c>
      <c r="D225" s="177">
        <v>25000</v>
      </c>
      <c r="E225" s="178">
        <v>82800</v>
      </c>
      <c r="F225" s="178">
        <v>91332</v>
      </c>
      <c r="G225" s="178">
        <v>76077</v>
      </c>
      <c r="H225" s="178">
        <v>16625</v>
      </c>
      <c r="I225" s="178">
        <v>146</v>
      </c>
      <c r="J225" s="173">
        <v>174278</v>
      </c>
    </row>
    <row r="226" spans="1:10" s="111" customFormat="1" ht="18" customHeight="1">
      <c r="A226" s="290"/>
      <c r="B226" s="175">
        <v>5000</v>
      </c>
      <c r="C226" s="176" t="s">
        <v>84</v>
      </c>
      <c r="D226" s="177">
        <v>12500</v>
      </c>
      <c r="E226" s="178">
        <v>195828</v>
      </c>
      <c r="F226" s="178">
        <v>200795</v>
      </c>
      <c r="G226" s="178">
        <v>180826</v>
      </c>
      <c r="H226" s="178">
        <v>22791</v>
      </c>
      <c r="I226" s="178">
        <v>284</v>
      </c>
      <c r="J226" s="173">
        <v>396907</v>
      </c>
    </row>
    <row r="227" spans="1:10" s="111" customFormat="1" ht="18" customHeight="1">
      <c r="A227" s="290"/>
      <c r="B227" s="175">
        <v>2500</v>
      </c>
      <c r="C227" s="176" t="s">
        <v>84</v>
      </c>
      <c r="D227" s="177">
        <v>5000</v>
      </c>
      <c r="E227" s="178">
        <v>220932</v>
      </c>
      <c r="F227" s="178">
        <v>200877</v>
      </c>
      <c r="G227" s="178">
        <v>192596</v>
      </c>
      <c r="H227" s="178">
        <v>13855</v>
      </c>
      <c r="I227" s="178">
        <v>257</v>
      </c>
      <c r="J227" s="173">
        <v>422066</v>
      </c>
    </row>
    <row r="228" spans="1:10" s="111" customFormat="1" ht="18" customHeight="1">
      <c r="A228" s="290"/>
      <c r="B228" s="175">
        <v>1250</v>
      </c>
      <c r="C228" s="176" t="s">
        <v>84</v>
      </c>
      <c r="D228" s="177">
        <v>2500</v>
      </c>
      <c r="E228" s="178">
        <v>275285</v>
      </c>
      <c r="F228" s="178">
        <v>203392</v>
      </c>
      <c r="G228" s="178">
        <v>203612</v>
      </c>
      <c r="H228" s="178">
        <v>4178</v>
      </c>
      <c r="I228" s="178">
        <v>324</v>
      </c>
      <c r="J228" s="173">
        <v>479001</v>
      </c>
    </row>
    <row r="229" spans="1:10" s="111" customFormat="1" ht="18" customHeight="1">
      <c r="A229" s="290"/>
      <c r="B229" s="175">
        <v>500</v>
      </c>
      <c r="C229" s="176" t="s">
        <v>84</v>
      </c>
      <c r="D229" s="177">
        <v>1250</v>
      </c>
      <c r="E229" s="178">
        <v>358804</v>
      </c>
      <c r="F229" s="178">
        <v>230719</v>
      </c>
      <c r="G229" s="178">
        <v>234163</v>
      </c>
      <c r="H229" s="178">
        <v>2780</v>
      </c>
      <c r="I229" s="178">
        <v>525</v>
      </c>
      <c r="J229" s="173">
        <v>590048</v>
      </c>
    </row>
    <row r="230" spans="1:10" s="111" customFormat="1" ht="18" customHeight="1">
      <c r="A230" s="290"/>
      <c r="B230" s="175">
        <v>250</v>
      </c>
      <c r="C230" s="176" t="s">
        <v>84</v>
      </c>
      <c r="D230" s="177">
        <v>500</v>
      </c>
      <c r="E230" s="178">
        <v>190934</v>
      </c>
      <c r="F230" s="178">
        <v>134746</v>
      </c>
      <c r="G230" s="178">
        <v>137393</v>
      </c>
      <c r="H230" s="178">
        <v>1063</v>
      </c>
      <c r="I230" s="178">
        <v>409</v>
      </c>
      <c r="J230" s="173">
        <v>326089</v>
      </c>
    </row>
    <row r="231" spans="1:10" s="111" customFormat="1" ht="18" customHeight="1">
      <c r="A231" s="290"/>
      <c r="B231" s="175">
        <v>125</v>
      </c>
      <c r="C231" s="176" t="s">
        <v>84</v>
      </c>
      <c r="D231" s="177">
        <v>250</v>
      </c>
      <c r="E231" s="178">
        <v>123598</v>
      </c>
      <c r="F231" s="178">
        <v>99954</v>
      </c>
      <c r="G231" s="178">
        <v>101541</v>
      </c>
      <c r="H231" s="178">
        <v>565</v>
      </c>
      <c r="I231" s="178">
        <v>367</v>
      </c>
      <c r="J231" s="173">
        <v>223919</v>
      </c>
    </row>
    <row r="232" spans="1:10" s="111" customFormat="1" ht="18" customHeight="1">
      <c r="A232" s="290"/>
      <c r="B232" s="175">
        <v>50</v>
      </c>
      <c r="C232" s="176" t="s">
        <v>84</v>
      </c>
      <c r="D232" s="177">
        <v>125</v>
      </c>
      <c r="E232" s="178">
        <v>88682</v>
      </c>
      <c r="F232" s="178">
        <v>86471</v>
      </c>
      <c r="G232" s="178">
        <v>88134</v>
      </c>
      <c r="H232" s="178">
        <v>410</v>
      </c>
      <c r="I232" s="178">
        <v>417</v>
      </c>
      <c r="J232" s="173">
        <v>175570</v>
      </c>
    </row>
    <row r="233" spans="1:10" s="111" customFormat="1" ht="18" customHeight="1">
      <c r="A233" s="290"/>
      <c r="B233" s="175">
        <v>25</v>
      </c>
      <c r="C233" s="176" t="s">
        <v>84</v>
      </c>
      <c r="D233" s="177">
        <v>50</v>
      </c>
      <c r="E233" s="178">
        <v>32824</v>
      </c>
      <c r="F233" s="178">
        <v>38228</v>
      </c>
      <c r="G233" s="178">
        <v>39032</v>
      </c>
      <c r="H233" s="178">
        <v>133</v>
      </c>
      <c r="I233" s="178">
        <v>215</v>
      </c>
      <c r="J233" s="173">
        <v>71267</v>
      </c>
    </row>
    <row r="234" spans="1:10" s="111" customFormat="1" ht="18" customHeight="1">
      <c r="A234" s="290"/>
      <c r="B234" s="175">
        <v>10</v>
      </c>
      <c r="C234" s="176" t="s">
        <v>84</v>
      </c>
      <c r="D234" s="177">
        <v>25</v>
      </c>
      <c r="E234" s="178">
        <v>21223</v>
      </c>
      <c r="F234" s="178">
        <v>27405</v>
      </c>
      <c r="G234" s="178">
        <v>27888</v>
      </c>
      <c r="H234" s="178">
        <v>83</v>
      </c>
      <c r="I234" s="178">
        <v>146</v>
      </c>
      <c r="J234" s="173">
        <v>48774</v>
      </c>
    </row>
    <row r="235" spans="1:10" s="111" customFormat="1" ht="18" customHeight="1">
      <c r="A235" s="291"/>
      <c r="B235" s="175" t="s">
        <v>85</v>
      </c>
      <c r="C235" s="176" t="s">
        <v>86</v>
      </c>
      <c r="D235" s="177">
        <v>10</v>
      </c>
      <c r="E235" s="178">
        <v>14512</v>
      </c>
      <c r="F235" s="178">
        <v>24041</v>
      </c>
      <c r="G235" s="178">
        <v>24729</v>
      </c>
      <c r="H235" s="178">
        <v>36</v>
      </c>
      <c r="I235" s="178">
        <v>264036</v>
      </c>
      <c r="J235" s="173">
        <v>302589</v>
      </c>
    </row>
    <row r="236" spans="1:10" s="111" customFormat="1" ht="18" customHeight="1">
      <c r="A236" s="289">
        <v>2018</v>
      </c>
      <c r="B236" s="286" t="s">
        <v>33</v>
      </c>
      <c r="C236" s="287"/>
      <c r="D236" s="288"/>
      <c r="E236" s="173">
        <v>1761018</v>
      </c>
      <c r="F236" s="173">
        <v>1490241</v>
      </c>
      <c r="G236" s="173">
        <v>1428103</v>
      </c>
      <c r="H236" s="173">
        <v>94677</v>
      </c>
      <c r="I236" s="173">
        <v>282607</v>
      </c>
      <c r="J236" s="173">
        <v>3533866</v>
      </c>
    </row>
    <row r="237" spans="1:10" s="111" customFormat="1" ht="18" customHeight="1">
      <c r="A237" s="290"/>
      <c r="B237" s="175" t="s">
        <v>82</v>
      </c>
      <c r="C237" s="176" t="s">
        <v>83</v>
      </c>
      <c r="D237" s="177">
        <v>5000000</v>
      </c>
      <c r="E237" s="178">
        <v>417</v>
      </c>
      <c r="F237" s="178">
        <v>352</v>
      </c>
      <c r="G237" s="178">
        <v>245</v>
      </c>
      <c r="H237" s="178">
        <v>107</v>
      </c>
      <c r="I237" s="178">
        <v>0</v>
      </c>
      <c r="J237" s="173">
        <v>769</v>
      </c>
    </row>
    <row r="238" spans="1:10" s="111" customFormat="1" ht="18" customHeight="1">
      <c r="A238" s="290"/>
      <c r="B238" s="175">
        <v>2500000</v>
      </c>
      <c r="C238" s="176" t="s">
        <v>84</v>
      </c>
      <c r="D238" s="177">
        <v>5000000</v>
      </c>
      <c r="E238" s="178">
        <v>411</v>
      </c>
      <c r="F238" s="178">
        <v>332</v>
      </c>
      <c r="G238" s="178">
        <v>231</v>
      </c>
      <c r="H238" s="178">
        <v>98</v>
      </c>
      <c r="I238" s="178">
        <v>2</v>
      </c>
      <c r="J238" s="173">
        <v>745</v>
      </c>
    </row>
    <row r="239" spans="1:10" s="111" customFormat="1" ht="18" customHeight="1">
      <c r="A239" s="290"/>
      <c r="B239" s="175">
        <v>1250000</v>
      </c>
      <c r="C239" s="176" t="s">
        <v>84</v>
      </c>
      <c r="D239" s="177">
        <v>2500000</v>
      </c>
      <c r="E239" s="178">
        <v>955</v>
      </c>
      <c r="F239" s="178">
        <v>741</v>
      </c>
      <c r="G239" s="178">
        <v>478</v>
      </c>
      <c r="H239" s="178">
        <v>260</v>
      </c>
      <c r="I239" s="178">
        <v>3</v>
      </c>
      <c r="J239" s="173">
        <v>1699</v>
      </c>
    </row>
    <row r="240" spans="1:10" s="111" customFormat="1" ht="18" customHeight="1">
      <c r="A240" s="290"/>
      <c r="B240" s="175">
        <v>500000</v>
      </c>
      <c r="C240" s="176" t="s">
        <v>84</v>
      </c>
      <c r="D240" s="177">
        <v>1250000</v>
      </c>
      <c r="E240" s="178">
        <v>3069</v>
      </c>
      <c r="F240" s="178">
        <v>2959</v>
      </c>
      <c r="G240" s="178">
        <v>2063</v>
      </c>
      <c r="H240" s="178">
        <v>868</v>
      </c>
      <c r="I240" s="178">
        <v>14</v>
      </c>
      <c r="J240" s="173">
        <v>6042</v>
      </c>
    </row>
    <row r="241" spans="1:11" s="111" customFormat="1" ht="18" customHeight="1">
      <c r="A241" s="290"/>
      <c r="B241" s="175">
        <v>250000</v>
      </c>
      <c r="C241" s="176" t="s">
        <v>84</v>
      </c>
      <c r="D241" s="177">
        <v>500000</v>
      </c>
      <c r="E241" s="178">
        <v>4945</v>
      </c>
      <c r="F241" s="178">
        <v>6222</v>
      </c>
      <c r="G241" s="178">
        <v>4451</v>
      </c>
      <c r="H241" s="178">
        <v>1720</v>
      </c>
      <c r="I241" s="178">
        <v>32</v>
      </c>
      <c r="J241" s="173">
        <v>11199</v>
      </c>
    </row>
    <row r="242" spans="1:11" s="111" customFormat="1" ht="18" customHeight="1">
      <c r="A242" s="290"/>
      <c r="B242" s="175">
        <v>50000</v>
      </c>
      <c r="C242" s="176" t="s">
        <v>84</v>
      </c>
      <c r="D242" s="177">
        <v>250000</v>
      </c>
      <c r="E242" s="178">
        <v>36184</v>
      </c>
      <c r="F242" s="178">
        <v>48281</v>
      </c>
      <c r="G242" s="178">
        <v>35153</v>
      </c>
      <c r="H242" s="178">
        <v>12454</v>
      </c>
      <c r="I242" s="178">
        <v>113</v>
      </c>
      <c r="J242" s="173">
        <v>84578</v>
      </c>
    </row>
    <row r="243" spans="1:11" s="111" customFormat="1" ht="18" customHeight="1">
      <c r="A243" s="290"/>
      <c r="B243" s="175">
        <v>25000</v>
      </c>
      <c r="C243" s="176" t="s">
        <v>84</v>
      </c>
      <c r="D243" s="177">
        <v>50000</v>
      </c>
      <c r="E243" s="178">
        <v>44034</v>
      </c>
      <c r="F243" s="178">
        <v>55677</v>
      </c>
      <c r="G243" s="178">
        <v>43681</v>
      </c>
      <c r="H243" s="178">
        <v>12383</v>
      </c>
      <c r="I243" s="178">
        <v>85</v>
      </c>
      <c r="J243" s="173">
        <v>99796</v>
      </c>
    </row>
    <row r="244" spans="1:11" s="111" customFormat="1" ht="18" customHeight="1">
      <c r="A244" s="290"/>
      <c r="B244" s="175">
        <v>12500</v>
      </c>
      <c r="C244" s="176" t="s">
        <v>84</v>
      </c>
      <c r="D244" s="177">
        <v>25000</v>
      </c>
      <c r="E244" s="178">
        <v>87909</v>
      </c>
      <c r="F244" s="178">
        <v>94387</v>
      </c>
      <c r="G244" s="178">
        <v>78198</v>
      </c>
      <c r="H244" s="178">
        <v>17581</v>
      </c>
      <c r="I244" s="178">
        <v>142</v>
      </c>
      <c r="J244" s="173">
        <v>182438</v>
      </c>
    </row>
    <row r="245" spans="1:11" s="111" customFormat="1" ht="18" customHeight="1">
      <c r="A245" s="290"/>
      <c r="B245" s="175">
        <v>5000</v>
      </c>
      <c r="C245" s="176" t="s">
        <v>84</v>
      </c>
      <c r="D245" s="177">
        <v>12500</v>
      </c>
      <c r="E245" s="178">
        <v>207567</v>
      </c>
      <c r="F245" s="178">
        <v>210380</v>
      </c>
      <c r="G245" s="178">
        <v>189042</v>
      </c>
      <c r="H245" s="178">
        <v>24620</v>
      </c>
      <c r="I245" s="178">
        <v>324</v>
      </c>
      <c r="J245" s="173">
        <v>418271</v>
      </c>
    </row>
    <row r="246" spans="1:11" s="111" customFormat="1" ht="18" customHeight="1">
      <c r="A246" s="290"/>
      <c r="B246" s="175">
        <v>2500</v>
      </c>
      <c r="C246" s="176" t="s">
        <v>84</v>
      </c>
      <c r="D246" s="177">
        <v>5000</v>
      </c>
      <c r="E246" s="178">
        <v>232723</v>
      </c>
      <c r="F246" s="178">
        <v>209550</v>
      </c>
      <c r="G246" s="178">
        <v>201200</v>
      </c>
      <c r="H246" s="178">
        <v>14531</v>
      </c>
      <c r="I246" s="178">
        <v>299</v>
      </c>
      <c r="J246" s="173">
        <v>442572</v>
      </c>
    </row>
    <row r="247" spans="1:11" s="111" customFormat="1" ht="18" customHeight="1">
      <c r="A247" s="290"/>
      <c r="B247" s="175">
        <v>1250</v>
      </c>
      <c r="C247" s="176" t="s">
        <v>84</v>
      </c>
      <c r="D247" s="177">
        <v>2500</v>
      </c>
      <c r="E247" s="178">
        <v>287723</v>
      </c>
      <c r="F247" s="178">
        <v>207222</v>
      </c>
      <c r="G247" s="178">
        <v>207553</v>
      </c>
      <c r="H247" s="178">
        <v>4469</v>
      </c>
      <c r="I247" s="178">
        <v>382</v>
      </c>
      <c r="J247" s="173">
        <v>495327</v>
      </c>
    </row>
    <row r="248" spans="1:11" s="111" customFormat="1" ht="18" customHeight="1">
      <c r="A248" s="290"/>
      <c r="B248" s="175">
        <v>500</v>
      </c>
      <c r="C248" s="176" t="s">
        <v>84</v>
      </c>
      <c r="D248" s="177">
        <v>1250</v>
      </c>
      <c r="E248" s="178">
        <v>370966</v>
      </c>
      <c r="F248" s="178">
        <v>233090</v>
      </c>
      <c r="G248" s="178">
        <v>236670</v>
      </c>
      <c r="H248" s="178">
        <v>3027</v>
      </c>
      <c r="I248" s="178">
        <v>637</v>
      </c>
      <c r="J248" s="173">
        <v>604693</v>
      </c>
    </row>
    <row r="249" spans="1:11" s="111" customFormat="1" ht="18" customHeight="1">
      <c r="A249" s="290"/>
      <c r="B249" s="175">
        <v>250</v>
      </c>
      <c r="C249" s="176" t="s">
        <v>84</v>
      </c>
      <c r="D249" s="177">
        <v>500</v>
      </c>
      <c r="E249" s="178">
        <v>194522</v>
      </c>
      <c r="F249" s="178">
        <v>136955</v>
      </c>
      <c r="G249" s="178">
        <v>139756</v>
      </c>
      <c r="H249" s="178">
        <v>1237</v>
      </c>
      <c r="I249" s="178">
        <v>433</v>
      </c>
      <c r="J249" s="173">
        <v>331910</v>
      </c>
    </row>
    <row r="250" spans="1:11" s="111" customFormat="1" ht="18" customHeight="1">
      <c r="A250" s="290"/>
      <c r="B250" s="175">
        <v>125</v>
      </c>
      <c r="C250" s="176" t="s">
        <v>84</v>
      </c>
      <c r="D250" s="177">
        <v>250</v>
      </c>
      <c r="E250" s="178">
        <v>125895</v>
      </c>
      <c r="F250" s="178">
        <v>102083</v>
      </c>
      <c r="G250" s="178">
        <v>103625</v>
      </c>
      <c r="H250" s="178">
        <v>609</v>
      </c>
      <c r="I250" s="178">
        <v>384</v>
      </c>
      <c r="J250" s="173">
        <v>228362</v>
      </c>
    </row>
    <row r="251" spans="1:11" s="111" customFormat="1" ht="18" customHeight="1">
      <c r="A251" s="290"/>
      <c r="B251" s="175">
        <v>50</v>
      </c>
      <c r="C251" s="176" t="s">
        <v>84</v>
      </c>
      <c r="D251" s="177">
        <v>125</v>
      </c>
      <c r="E251" s="178">
        <v>89675</v>
      </c>
      <c r="F251" s="178">
        <v>89486</v>
      </c>
      <c r="G251" s="178">
        <v>91273</v>
      </c>
      <c r="H251" s="178">
        <v>444</v>
      </c>
      <c r="I251" s="178">
        <v>385</v>
      </c>
      <c r="J251" s="173">
        <v>179546</v>
      </c>
    </row>
    <row r="252" spans="1:11" s="111" customFormat="1" ht="18" customHeight="1">
      <c r="A252" s="290"/>
      <c r="B252" s="175">
        <v>25</v>
      </c>
      <c r="C252" s="176" t="s">
        <v>84</v>
      </c>
      <c r="D252" s="177">
        <v>50</v>
      </c>
      <c r="E252" s="178">
        <v>33661</v>
      </c>
      <c r="F252" s="178">
        <v>39560</v>
      </c>
      <c r="G252" s="178">
        <v>40346</v>
      </c>
      <c r="H252" s="178">
        <v>156</v>
      </c>
      <c r="I252" s="178">
        <v>182</v>
      </c>
      <c r="J252" s="173">
        <v>73403</v>
      </c>
    </row>
    <row r="253" spans="1:11" s="111" customFormat="1" ht="18" customHeight="1">
      <c r="A253" s="290"/>
      <c r="B253" s="175">
        <v>10</v>
      </c>
      <c r="C253" s="176" t="s">
        <v>84</v>
      </c>
      <c r="D253" s="177">
        <v>25</v>
      </c>
      <c r="E253" s="178">
        <v>22980</v>
      </c>
      <c r="F253" s="178">
        <v>28693</v>
      </c>
      <c r="G253" s="178">
        <v>29201</v>
      </c>
      <c r="H253" s="178">
        <v>70</v>
      </c>
      <c r="I253" s="178">
        <v>188</v>
      </c>
      <c r="J253" s="173">
        <v>51861</v>
      </c>
    </row>
    <row r="254" spans="1:11" s="111" customFormat="1" ht="18" customHeight="1">
      <c r="A254" s="291"/>
      <c r="B254" s="175" t="s">
        <v>85</v>
      </c>
      <c r="C254" s="176" t="s">
        <v>86</v>
      </c>
      <c r="D254" s="177">
        <v>10</v>
      </c>
      <c r="E254" s="178">
        <v>17382</v>
      </c>
      <c r="F254" s="178">
        <v>24271</v>
      </c>
      <c r="G254" s="178">
        <v>24937</v>
      </c>
      <c r="H254" s="178">
        <v>43</v>
      </c>
      <c r="I254" s="178">
        <v>279002</v>
      </c>
      <c r="J254" s="173">
        <v>320655</v>
      </c>
    </row>
    <row r="255" spans="1:11" s="111" customFormat="1" ht="18" customHeight="1">
      <c r="A255" s="289">
        <v>2019</v>
      </c>
      <c r="B255" s="286" t="s">
        <v>33</v>
      </c>
      <c r="C255" s="287"/>
      <c r="D255" s="288"/>
      <c r="E255" s="173">
        <v>1847811</v>
      </c>
      <c r="F255" s="173">
        <v>1546331</v>
      </c>
      <c r="G255" s="173">
        <v>1481245</v>
      </c>
      <c r="H255" s="173">
        <v>99453</v>
      </c>
      <c r="I255" s="173">
        <v>290919</v>
      </c>
      <c r="J255" s="173">
        <v>3685061</v>
      </c>
    </row>
    <row r="256" spans="1:11" s="111" customFormat="1" ht="18" customHeight="1">
      <c r="A256" s="290"/>
      <c r="B256" s="175" t="s">
        <v>82</v>
      </c>
      <c r="C256" s="176" t="s">
        <v>83</v>
      </c>
      <c r="D256" s="177">
        <v>5000000</v>
      </c>
      <c r="E256" s="178">
        <v>433</v>
      </c>
      <c r="F256" s="178">
        <v>320</v>
      </c>
      <c r="G256" s="178">
        <v>221</v>
      </c>
      <c r="H256" s="178">
        <v>98</v>
      </c>
      <c r="I256" s="178">
        <v>2</v>
      </c>
      <c r="J256" s="173">
        <v>755</v>
      </c>
      <c r="K256" s="221"/>
    </row>
    <row r="257" spans="1:11" ht="18" customHeight="1">
      <c r="A257" s="290"/>
      <c r="B257" s="175">
        <v>2500000</v>
      </c>
      <c r="C257" s="176" t="s">
        <v>84</v>
      </c>
      <c r="D257" s="177">
        <v>5000000</v>
      </c>
      <c r="E257" s="178">
        <v>442</v>
      </c>
      <c r="F257" s="178">
        <v>315</v>
      </c>
      <c r="G257" s="178">
        <v>221</v>
      </c>
      <c r="H257" s="178">
        <v>95</v>
      </c>
      <c r="I257" s="178">
        <v>6</v>
      </c>
      <c r="J257" s="173">
        <v>763</v>
      </c>
      <c r="K257" s="221"/>
    </row>
    <row r="258" spans="1:11" ht="18" customHeight="1">
      <c r="A258" s="290"/>
      <c r="B258" s="175">
        <v>1250000</v>
      </c>
      <c r="C258" s="176" t="s">
        <v>84</v>
      </c>
      <c r="D258" s="177">
        <v>2500000</v>
      </c>
      <c r="E258" s="178">
        <v>1057</v>
      </c>
      <c r="F258" s="178">
        <v>820</v>
      </c>
      <c r="G258" s="178">
        <v>579</v>
      </c>
      <c r="H258" s="178">
        <v>241</v>
      </c>
      <c r="I258" s="178">
        <v>5</v>
      </c>
      <c r="J258" s="173">
        <v>1882</v>
      </c>
      <c r="K258" s="221"/>
    </row>
    <row r="259" spans="1:11" ht="18" customHeight="1">
      <c r="A259" s="290"/>
      <c r="B259" s="175">
        <v>500000</v>
      </c>
      <c r="C259" s="176" t="s">
        <v>84</v>
      </c>
      <c r="D259" s="177">
        <v>1250000</v>
      </c>
      <c r="E259" s="178">
        <v>3276</v>
      </c>
      <c r="F259" s="178">
        <v>3041</v>
      </c>
      <c r="G259" s="178">
        <v>2158</v>
      </c>
      <c r="H259" s="178">
        <v>841</v>
      </c>
      <c r="I259" s="178">
        <v>28</v>
      </c>
      <c r="J259" s="173">
        <v>6345</v>
      </c>
      <c r="K259" s="221"/>
    </row>
    <row r="260" spans="1:11" ht="18" customHeight="1">
      <c r="A260" s="290"/>
      <c r="B260" s="175">
        <v>250000</v>
      </c>
      <c r="C260" s="176" t="s">
        <v>84</v>
      </c>
      <c r="D260" s="177">
        <v>500000</v>
      </c>
      <c r="E260" s="178">
        <v>5389</v>
      </c>
      <c r="F260" s="178">
        <v>6394</v>
      </c>
      <c r="G260" s="178">
        <v>4638</v>
      </c>
      <c r="H260" s="178">
        <v>1708</v>
      </c>
      <c r="I260" s="178">
        <v>29</v>
      </c>
      <c r="J260" s="173">
        <v>11812</v>
      </c>
      <c r="K260" s="221"/>
    </row>
    <row r="261" spans="1:11" ht="18" customHeight="1">
      <c r="A261" s="290"/>
      <c r="B261" s="175">
        <v>50000</v>
      </c>
      <c r="C261" s="176" t="s">
        <v>84</v>
      </c>
      <c r="D261" s="177">
        <v>250000</v>
      </c>
      <c r="E261" s="178">
        <v>39143</v>
      </c>
      <c r="F261" s="178">
        <v>51275</v>
      </c>
      <c r="G261" s="178">
        <v>37770</v>
      </c>
      <c r="H261" s="178">
        <v>12728</v>
      </c>
      <c r="I261" s="178">
        <v>122</v>
      </c>
      <c r="J261" s="173">
        <v>90540</v>
      </c>
      <c r="K261" s="221"/>
    </row>
    <row r="262" spans="1:11" ht="18" customHeight="1">
      <c r="A262" s="290"/>
      <c r="B262" s="175">
        <v>25000</v>
      </c>
      <c r="C262" s="176" t="s">
        <v>84</v>
      </c>
      <c r="D262" s="177">
        <v>50000</v>
      </c>
      <c r="E262" s="178">
        <v>47021</v>
      </c>
      <c r="F262" s="178">
        <v>57772</v>
      </c>
      <c r="G262" s="178">
        <v>45620</v>
      </c>
      <c r="H262" s="178">
        <v>12601</v>
      </c>
      <c r="I262" s="178">
        <v>116</v>
      </c>
      <c r="J262" s="173">
        <v>104909</v>
      </c>
      <c r="K262" s="221"/>
    </row>
    <row r="263" spans="1:11" ht="18" customHeight="1">
      <c r="A263" s="290"/>
      <c r="B263" s="175">
        <v>12500</v>
      </c>
      <c r="C263" s="176" t="s">
        <v>84</v>
      </c>
      <c r="D263" s="177">
        <v>25000</v>
      </c>
      <c r="E263" s="178">
        <v>93541</v>
      </c>
      <c r="F263" s="178">
        <v>100011</v>
      </c>
      <c r="G263" s="178">
        <v>82779</v>
      </c>
      <c r="H263" s="178">
        <v>18771</v>
      </c>
      <c r="I263" s="178">
        <v>135</v>
      </c>
      <c r="J263" s="173">
        <v>193687</v>
      </c>
      <c r="K263" s="221"/>
    </row>
    <row r="264" spans="1:11" ht="18" customHeight="1">
      <c r="A264" s="290"/>
      <c r="B264" s="175">
        <v>5000</v>
      </c>
      <c r="C264" s="176" t="s">
        <v>84</v>
      </c>
      <c r="D264" s="177">
        <v>12500</v>
      </c>
      <c r="E264" s="178">
        <v>222176</v>
      </c>
      <c r="F264" s="178">
        <v>220978</v>
      </c>
      <c r="G264" s="178">
        <v>198223</v>
      </c>
      <c r="H264" s="178">
        <v>26115</v>
      </c>
      <c r="I264" s="178">
        <v>355</v>
      </c>
      <c r="J264" s="173">
        <v>443509</v>
      </c>
      <c r="K264" s="221"/>
    </row>
    <row r="265" spans="1:11" ht="18" customHeight="1">
      <c r="A265" s="290"/>
      <c r="B265" s="175">
        <v>2500</v>
      </c>
      <c r="C265" s="176" t="s">
        <v>84</v>
      </c>
      <c r="D265" s="177">
        <v>5000</v>
      </c>
      <c r="E265" s="178">
        <v>245528</v>
      </c>
      <c r="F265" s="178">
        <v>218778</v>
      </c>
      <c r="G265" s="178">
        <v>209689</v>
      </c>
      <c r="H265" s="178">
        <v>15899</v>
      </c>
      <c r="I265" s="178">
        <v>342</v>
      </c>
      <c r="J265" s="173">
        <v>464648</v>
      </c>
      <c r="K265" s="221"/>
    </row>
    <row r="266" spans="1:11" ht="18" customHeight="1">
      <c r="A266" s="290"/>
      <c r="B266" s="175">
        <v>1250</v>
      </c>
      <c r="C266" s="176" t="s">
        <v>84</v>
      </c>
      <c r="D266" s="177">
        <v>2500</v>
      </c>
      <c r="E266" s="178">
        <v>301885</v>
      </c>
      <c r="F266" s="178">
        <v>213975</v>
      </c>
      <c r="G266" s="178">
        <v>214488</v>
      </c>
      <c r="H266" s="178">
        <v>4643</v>
      </c>
      <c r="I266" s="178">
        <v>413</v>
      </c>
      <c r="J266" s="173">
        <v>516273</v>
      </c>
      <c r="K266" s="221"/>
    </row>
    <row r="267" spans="1:11" ht="18" customHeight="1">
      <c r="A267" s="290"/>
      <c r="B267" s="175">
        <v>500</v>
      </c>
      <c r="C267" s="176" t="s">
        <v>84</v>
      </c>
      <c r="D267" s="177">
        <v>1250</v>
      </c>
      <c r="E267" s="178">
        <v>385109</v>
      </c>
      <c r="F267" s="178">
        <v>239895</v>
      </c>
      <c r="G267" s="178">
        <v>243661</v>
      </c>
      <c r="H267" s="178">
        <v>3150</v>
      </c>
      <c r="I267" s="178">
        <v>601</v>
      </c>
      <c r="J267" s="173">
        <v>625605</v>
      </c>
      <c r="K267" s="221"/>
    </row>
    <row r="268" spans="1:11" ht="18" customHeight="1">
      <c r="A268" s="290"/>
      <c r="B268" s="175">
        <v>250</v>
      </c>
      <c r="C268" s="176" t="s">
        <v>84</v>
      </c>
      <c r="D268" s="177">
        <v>500</v>
      </c>
      <c r="E268" s="178">
        <v>202075</v>
      </c>
      <c r="F268" s="178">
        <v>140704</v>
      </c>
      <c r="G268" s="178">
        <v>143650</v>
      </c>
      <c r="H268" s="178">
        <v>1247</v>
      </c>
      <c r="I268" s="178">
        <v>436</v>
      </c>
      <c r="J268" s="173">
        <v>343215</v>
      </c>
      <c r="K268" s="221"/>
    </row>
    <row r="269" spans="1:11" ht="18" customHeight="1">
      <c r="A269" s="290"/>
      <c r="B269" s="175">
        <v>125</v>
      </c>
      <c r="C269" s="176" t="s">
        <v>84</v>
      </c>
      <c r="D269" s="177">
        <v>250</v>
      </c>
      <c r="E269" s="178">
        <v>129820</v>
      </c>
      <c r="F269" s="178">
        <v>105486</v>
      </c>
      <c r="G269" s="178">
        <v>107248</v>
      </c>
      <c r="H269" s="178">
        <v>585</v>
      </c>
      <c r="I269" s="178">
        <v>399</v>
      </c>
      <c r="J269" s="173">
        <v>235705</v>
      </c>
      <c r="K269" s="221"/>
    </row>
    <row r="270" spans="1:11" ht="18" customHeight="1">
      <c r="A270" s="290"/>
      <c r="B270" s="175">
        <v>50</v>
      </c>
      <c r="C270" s="176" t="s">
        <v>84</v>
      </c>
      <c r="D270" s="177">
        <v>125</v>
      </c>
      <c r="E270" s="178">
        <v>91752</v>
      </c>
      <c r="F270" s="178">
        <v>92482</v>
      </c>
      <c r="G270" s="178">
        <v>94154</v>
      </c>
      <c r="H270" s="178">
        <v>494</v>
      </c>
      <c r="I270" s="178">
        <v>473</v>
      </c>
      <c r="J270" s="173">
        <v>184707</v>
      </c>
      <c r="K270" s="221"/>
    </row>
    <row r="271" spans="1:11" ht="18" customHeight="1">
      <c r="A271" s="290"/>
      <c r="B271" s="175">
        <v>25</v>
      </c>
      <c r="C271" s="176" t="s">
        <v>84</v>
      </c>
      <c r="D271" s="177">
        <v>50</v>
      </c>
      <c r="E271" s="178">
        <v>35140</v>
      </c>
      <c r="F271" s="178">
        <v>40945</v>
      </c>
      <c r="G271" s="178">
        <v>41800</v>
      </c>
      <c r="H271" s="178">
        <v>143</v>
      </c>
      <c r="I271" s="178">
        <v>217</v>
      </c>
      <c r="J271" s="173">
        <v>76302</v>
      </c>
      <c r="K271" s="221"/>
    </row>
    <row r="272" spans="1:11" ht="18" customHeight="1">
      <c r="A272" s="290"/>
      <c r="B272" s="175">
        <v>10</v>
      </c>
      <c r="C272" s="176" t="s">
        <v>84</v>
      </c>
      <c r="D272" s="177">
        <v>25</v>
      </c>
      <c r="E272" s="178">
        <v>24426</v>
      </c>
      <c r="F272" s="178">
        <v>28626</v>
      </c>
      <c r="G272" s="178">
        <v>29168</v>
      </c>
      <c r="H272" s="178">
        <v>61</v>
      </c>
      <c r="I272" s="178">
        <v>210</v>
      </c>
      <c r="J272" s="173">
        <v>53262</v>
      </c>
      <c r="K272" s="221"/>
    </row>
    <row r="273" spans="1:11" ht="18" customHeight="1">
      <c r="A273" s="291"/>
      <c r="B273" s="175" t="s">
        <v>85</v>
      </c>
      <c r="C273" s="176" t="s">
        <v>86</v>
      </c>
      <c r="D273" s="177">
        <v>10</v>
      </c>
      <c r="E273" s="178">
        <v>19598</v>
      </c>
      <c r="F273" s="178">
        <v>24514</v>
      </c>
      <c r="G273" s="178">
        <v>25178</v>
      </c>
      <c r="H273" s="178">
        <v>33</v>
      </c>
      <c r="I273" s="178">
        <v>287030</v>
      </c>
      <c r="J273" s="173">
        <v>331142</v>
      </c>
      <c r="K273" s="221"/>
    </row>
    <row r="274" spans="1:11" ht="18" customHeight="1">
      <c r="A274" s="289">
        <v>2020</v>
      </c>
      <c r="B274" s="286" t="s">
        <v>33</v>
      </c>
      <c r="C274" s="287"/>
      <c r="D274" s="288"/>
      <c r="E274" s="173">
        <v>1721244</v>
      </c>
      <c r="F274" s="173">
        <v>1738169</v>
      </c>
      <c r="G274" s="173">
        <v>1666471</v>
      </c>
      <c r="H274" s="173">
        <v>113353</v>
      </c>
      <c r="I274" s="173">
        <v>332977</v>
      </c>
      <c r="J274" s="173">
        <v>3792390</v>
      </c>
      <c r="K274" s="221"/>
    </row>
    <row r="275" spans="1:11" ht="18" customHeight="1">
      <c r="A275" s="290"/>
      <c r="B275" s="175" t="s">
        <v>82</v>
      </c>
      <c r="C275" s="176" t="s">
        <v>83</v>
      </c>
      <c r="D275" s="177">
        <v>5000000</v>
      </c>
      <c r="E275" s="178">
        <v>376</v>
      </c>
      <c r="F275" s="178">
        <v>277</v>
      </c>
      <c r="G275" s="178">
        <v>198</v>
      </c>
      <c r="H275" s="178">
        <v>74</v>
      </c>
      <c r="I275" s="178">
        <v>1</v>
      </c>
      <c r="J275" s="173">
        <v>654</v>
      </c>
      <c r="K275" s="221"/>
    </row>
    <row r="276" spans="1:11" ht="18" customHeight="1">
      <c r="A276" s="290"/>
      <c r="B276" s="175">
        <v>2500000</v>
      </c>
      <c r="C276" s="176" t="s">
        <v>84</v>
      </c>
      <c r="D276" s="177">
        <v>5000000</v>
      </c>
      <c r="E276" s="178">
        <v>404</v>
      </c>
      <c r="F276" s="178">
        <v>391</v>
      </c>
      <c r="G276" s="178">
        <v>292</v>
      </c>
      <c r="H276" s="178">
        <v>100</v>
      </c>
      <c r="I276" s="178">
        <v>4</v>
      </c>
      <c r="J276" s="173">
        <v>799</v>
      </c>
      <c r="K276" s="221"/>
    </row>
    <row r="277" spans="1:11" ht="18" customHeight="1">
      <c r="A277" s="290"/>
      <c r="B277" s="175">
        <v>1250000</v>
      </c>
      <c r="C277" s="176" t="s">
        <v>84</v>
      </c>
      <c r="D277" s="177">
        <v>2500000</v>
      </c>
      <c r="E277" s="178">
        <v>995</v>
      </c>
      <c r="F277" s="178">
        <v>784</v>
      </c>
      <c r="G277" s="178">
        <v>554</v>
      </c>
      <c r="H277" s="178">
        <v>235</v>
      </c>
      <c r="I277" s="178">
        <v>11</v>
      </c>
      <c r="J277" s="173">
        <v>1790</v>
      </c>
      <c r="K277" s="221"/>
    </row>
    <row r="278" spans="1:11" ht="18" customHeight="1">
      <c r="A278" s="290"/>
      <c r="B278" s="175">
        <v>500000</v>
      </c>
      <c r="C278" s="176" t="s">
        <v>84</v>
      </c>
      <c r="D278" s="177">
        <v>1250000</v>
      </c>
      <c r="E278" s="178">
        <v>3292</v>
      </c>
      <c r="F278" s="178">
        <v>3062</v>
      </c>
      <c r="G278" s="178">
        <v>2287</v>
      </c>
      <c r="H278" s="178">
        <v>736</v>
      </c>
      <c r="I278" s="178">
        <v>27</v>
      </c>
      <c r="J278" s="173">
        <v>6381</v>
      </c>
      <c r="K278" s="221"/>
    </row>
    <row r="279" spans="1:11" ht="18" customHeight="1">
      <c r="A279" s="290"/>
      <c r="B279" s="175">
        <v>250000</v>
      </c>
      <c r="C279" s="176" t="s">
        <v>84</v>
      </c>
      <c r="D279" s="177">
        <v>500000</v>
      </c>
      <c r="E279" s="178">
        <v>5066</v>
      </c>
      <c r="F279" s="178">
        <v>6135</v>
      </c>
      <c r="G279" s="178">
        <v>4469</v>
      </c>
      <c r="H279" s="178">
        <v>1613</v>
      </c>
      <c r="I279" s="178">
        <v>45</v>
      </c>
      <c r="J279" s="173">
        <v>11246</v>
      </c>
      <c r="K279" s="221"/>
    </row>
    <row r="280" spans="1:11" ht="18" customHeight="1">
      <c r="A280" s="290"/>
      <c r="B280" s="175">
        <v>50000</v>
      </c>
      <c r="C280" s="176" t="s">
        <v>84</v>
      </c>
      <c r="D280" s="177">
        <v>250000</v>
      </c>
      <c r="E280" s="178">
        <v>37067</v>
      </c>
      <c r="F280" s="178">
        <v>51880</v>
      </c>
      <c r="G280" s="178">
        <v>38715</v>
      </c>
      <c r="H280" s="178">
        <v>12399</v>
      </c>
      <c r="I280" s="178">
        <v>218</v>
      </c>
      <c r="J280" s="173">
        <v>89165</v>
      </c>
      <c r="K280" s="221"/>
    </row>
    <row r="281" spans="1:11" ht="18" customHeight="1">
      <c r="A281" s="290"/>
      <c r="B281" s="175">
        <v>25000</v>
      </c>
      <c r="C281" s="176" t="s">
        <v>84</v>
      </c>
      <c r="D281" s="177">
        <v>50000</v>
      </c>
      <c r="E281" s="178">
        <v>43211</v>
      </c>
      <c r="F281" s="178">
        <v>59684</v>
      </c>
      <c r="G281" s="178">
        <v>46780</v>
      </c>
      <c r="H281" s="178">
        <v>12865</v>
      </c>
      <c r="I281" s="178">
        <v>136</v>
      </c>
      <c r="J281" s="173">
        <v>103031</v>
      </c>
      <c r="K281" s="221"/>
    </row>
    <row r="282" spans="1:11" ht="18" customHeight="1">
      <c r="A282" s="290"/>
      <c r="B282" s="175">
        <v>12500</v>
      </c>
      <c r="C282" s="176" t="s">
        <v>84</v>
      </c>
      <c r="D282" s="177">
        <v>25000</v>
      </c>
      <c r="E282" s="178">
        <v>84489</v>
      </c>
      <c r="F282" s="178">
        <v>105567</v>
      </c>
      <c r="G282" s="178">
        <v>86933</v>
      </c>
      <c r="H282" s="178">
        <v>20346</v>
      </c>
      <c r="I282" s="178">
        <v>153</v>
      </c>
      <c r="J282" s="173">
        <v>190209</v>
      </c>
      <c r="K282" s="221"/>
    </row>
    <row r="283" spans="1:11" ht="18" customHeight="1">
      <c r="A283" s="290"/>
      <c r="B283" s="175">
        <v>5000</v>
      </c>
      <c r="C283" s="176" t="s">
        <v>84</v>
      </c>
      <c r="D283" s="177">
        <v>12500</v>
      </c>
      <c r="E283" s="178">
        <v>200991</v>
      </c>
      <c r="F283" s="178">
        <v>236589</v>
      </c>
      <c r="G283" s="178">
        <v>209496</v>
      </c>
      <c r="H283" s="178">
        <v>30821</v>
      </c>
      <c r="I283" s="178">
        <v>335</v>
      </c>
      <c r="J283" s="173">
        <v>437915</v>
      </c>
      <c r="K283" s="221"/>
    </row>
    <row r="284" spans="1:11" ht="18" customHeight="1">
      <c r="A284" s="290"/>
      <c r="B284" s="175">
        <v>2500</v>
      </c>
      <c r="C284" s="176" t="s">
        <v>84</v>
      </c>
      <c r="D284" s="177">
        <v>5000</v>
      </c>
      <c r="E284" s="178">
        <v>224238</v>
      </c>
      <c r="F284" s="178">
        <v>239826</v>
      </c>
      <c r="G284" s="178">
        <v>228071</v>
      </c>
      <c r="H284" s="178">
        <v>19911</v>
      </c>
      <c r="I284" s="178">
        <v>305</v>
      </c>
      <c r="J284" s="173">
        <v>464369</v>
      </c>
      <c r="K284" s="221"/>
    </row>
    <row r="285" spans="1:11" ht="18" customHeight="1">
      <c r="A285" s="290"/>
      <c r="B285" s="175">
        <v>1250</v>
      </c>
      <c r="C285" s="176" t="s">
        <v>84</v>
      </c>
      <c r="D285" s="177">
        <v>2500</v>
      </c>
      <c r="E285" s="178">
        <v>274533</v>
      </c>
      <c r="F285" s="178">
        <v>238329</v>
      </c>
      <c r="G285" s="178">
        <v>238333</v>
      </c>
      <c r="H285" s="178">
        <v>6318</v>
      </c>
      <c r="I285" s="178">
        <v>378</v>
      </c>
      <c r="J285" s="173">
        <v>513240</v>
      </c>
      <c r="K285" s="221"/>
    </row>
    <row r="286" spans="1:11" ht="18" customHeight="1">
      <c r="A286" s="290"/>
      <c r="B286" s="175">
        <v>500</v>
      </c>
      <c r="C286" s="176" t="s">
        <v>84</v>
      </c>
      <c r="D286" s="177">
        <v>1250</v>
      </c>
      <c r="E286" s="178">
        <v>354847</v>
      </c>
      <c r="F286" s="178">
        <v>276190</v>
      </c>
      <c r="G286" s="178">
        <v>280455</v>
      </c>
      <c r="H286" s="178">
        <v>4354</v>
      </c>
      <c r="I286" s="178">
        <v>614</v>
      </c>
      <c r="J286" s="173">
        <v>631651</v>
      </c>
      <c r="K286" s="221"/>
    </row>
    <row r="287" spans="1:11" ht="18" customHeight="1">
      <c r="A287" s="290"/>
      <c r="B287" s="175">
        <v>250</v>
      </c>
      <c r="C287" s="176" t="s">
        <v>84</v>
      </c>
      <c r="D287" s="177">
        <v>500</v>
      </c>
      <c r="E287" s="178">
        <v>192866</v>
      </c>
      <c r="F287" s="178">
        <v>168118</v>
      </c>
      <c r="G287" s="178">
        <v>171793</v>
      </c>
      <c r="H287" s="178">
        <v>1744</v>
      </c>
      <c r="I287" s="178">
        <v>521</v>
      </c>
      <c r="J287" s="173">
        <v>361505</v>
      </c>
      <c r="K287" s="221"/>
    </row>
    <row r="288" spans="1:11" ht="18" customHeight="1">
      <c r="A288" s="290"/>
      <c r="B288" s="175">
        <v>125</v>
      </c>
      <c r="C288" s="176" t="s">
        <v>84</v>
      </c>
      <c r="D288" s="177">
        <v>250</v>
      </c>
      <c r="E288" s="178">
        <v>127377</v>
      </c>
      <c r="F288" s="178">
        <v>129025</v>
      </c>
      <c r="G288" s="178">
        <v>131110</v>
      </c>
      <c r="H288" s="178">
        <v>878</v>
      </c>
      <c r="I288" s="178">
        <v>467</v>
      </c>
      <c r="J288" s="173">
        <v>256869</v>
      </c>
      <c r="K288" s="221"/>
    </row>
    <row r="289" spans="1:11" ht="18" customHeight="1">
      <c r="A289" s="290"/>
      <c r="B289" s="175">
        <v>50</v>
      </c>
      <c r="C289" s="176" t="s">
        <v>84</v>
      </c>
      <c r="D289" s="177">
        <v>125</v>
      </c>
      <c r="E289" s="178">
        <v>92834</v>
      </c>
      <c r="F289" s="178">
        <v>112148</v>
      </c>
      <c r="G289" s="178">
        <v>114359</v>
      </c>
      <c r="H289" s="178">
        <v>629</v>
      </c>
      <c r="I289" s="178">
        <v>493</v>
      </c>
      <c r="J289" s="173">
        <v>205475</v>
      </c>
      <c r="K289" s="221"/>
    </row>
    <row r="290" spans="1:11" ht="18" customHeight="1">
      <c r="A290" s="290"/>
      <c r="B290" s="175">
        <v>25</v>
      </c>
      <c r="C290" s="176" t="s">
        <v>84</v>
      </c>
      <c r="D290" s="177">
        <v>50</v>
      </c>
      <c r="E290" s="178">
        <v>35686</v>
      </c>
      <c r="F290" s="178">
        <v>48776</v>
      </c>
      <c r="G290" s="178">
        <v>49804</v>
      </c>
      <c r="H290" s="178">
        <v>209</v>
      </c>
      <c r="I290" s="178">
        <v>299</v>
      </c>
      <c r="J290" s="173">
        <v>84761</v>
      </c>
      <c r="K290" s="221"/>
    </row>
    <row r="291" spans="1:11" ht="18" customHeight="1">
      <c r="A291" s="290"/>
      <c r="B291" s="175">
        <v>10</v>
      </c>
      <c r="C291" s="176" t="s">
        <v>84</v>
      </c>
      <c r="D291" s="177">
        <v>25</v>
      </c>
      <c r="E291" s="178">
        <v>24292</v>
      </c>
      <c r="F291" s="178">
        <v>34371</v>
      </c>
      <c r="G291" s="178">
        <v>35014</v>
      </c>
      <c r="H291" s="178">
        <v>79</v>
      </c>
      <c r="I291" s="178">
        <v>248</v>
      </c>
      <c r="J291" s="173">
        <v>58911</v>
      </c>
      <c r="K291" s="221"/>
    </row>
    <row r="292" spans="1:11" ht="18" customHeight="1">
      <c r="A292" s="291"/>
      <c r="B292" s="175" t="s">
        <v>85</v>
      </c>
      <c r="C292" s="176" t="s">
        <v>86</v>
      </c>
      <c r="D292" s="177">
        <v>10</v>
      </c>
      <c r="E292" s="178">
        <v>18680</v>
      </c>
      <c r="F292" s="178">
        <v>27017</v>
      </c>
      <c r="G292" s="178">
        <v>27808</v>
      </c>
      <c r="H292" s="178">
        <v>42</v>
      </c>
      <c r="I292" s="178">
        <v>328722</v>
      </c>
      <c r="J292" s="173">
        <v>374419</v>
      </c>
      <c r="K292" s="221"/>
    </row>
    <row r="293" spans="1:11" ht="18" customHeight="1">
      <c r="A293" s="245"/>
      <c r="B293" s="179"/>
      <c r="C293" s="180"/>
      <c r="D293" s="181"/>
      <c r="E293" s="182"/>
      <c r="F293" s="182"/>
      <c r="G293" s="182"/>
      <c r="H293" s="182"/>
      <c r="I293" s="182"/>
      <c r="J293" s="246"/>
      <c r="K293" s="221"/>
    </row>
    <row r="294" spans="1:11">
      <c r="A294" s="81" t="s">
        <v>187</v>
      </c>
      <c r="B294" s="179"/>
      <c r="C294" s="180"/>
      <c r="D294" s="181"/>
      <c r="E294" s="182"/>
      <c r="F294" s="182"/>
      <c r="G294" s="182"/>
      <c r="H294" s="182"/>
      <c r="I294" s="182"/>
      <c r="J294" s="182"/>
    </row>
  </sheetData>
  <mergeCells count="33">
    <mergeCell ref="B236:D236"/>
    <mergeCell ref="A217:A235"/>
    <mergeCell ref="B217:D217"/>
    <mergeCell ref="B255:D255"/>
    <mergeCell ref="E5:J5"/>
    <mergeCell ref="B8:D8"/>
    <mergeCell ref="A84:A102"/>
    <mergeCell ref="B84:D84"/>
    <mergeCell ref="A8:A26"/>
    <mergeCell ref="A46:A64"/>
    <mergeCell ref="B46:D46"/>
    <mergeCell ref="A27:A45"/>
    <mergeCell ref="B27:D27"/>
    <mergeCell ref="A65:A83"/>
    <mergeCell ref="A5:A7"/>
    <mergeCell ref="B5:D7"/>
    <mergeCell ref="B65:D65"/>
    <mergeCell ref="B274:D274"/>
    <mergeCell ref="A274:A292"/>
    <mergeCell ref="B103:D103"/>
    <mergeCell ref="A122:A140"/>
    <mergeCell ref="B122:D122"/>
    <mergeCell ref="A198:A216"/>
    <mergeCell ref="B198:D198"/>
    <mergeCell ref="A160:A178"/>
    <mergeCell ref="B160:D160"/>
    <mergeCell ref="A141:A159"/>
    <mergeCell ref="B141:D141"/>
    <mergeCell ref="A179:A197"/>
    <mergeCell ref="B179:D179"/>
    <mergeCell ref="A103:A121"/>
    <mergeCell ref="A255:A273"/>
    <mergeCell ref="A236:A254"/>
  </mergeCells>
  <phoneticPr fontId="3" type="noConversion"/>
  <printOptions horizontalCentered="1"/>
  <pageMargins left="0.39370078740157483" right="0.39370078740157483" top="0.78740157480314965" bottom="0.39370078740157483" header="0.78740157480314965" footer="0"/>
  <pageSetup paperSize="9" scale="79" fitToHeight="0" orientation="portrait" horizontalDpi="1200" verticalDpi="1200" r:id="rId1"/>
  <headerFooter alignWithMargins="0">
    <oddHeader>&amp;RPágina &amp;P de &amp;N</oddHeader>
  </headerFooter>
  <rowBreaks count="2" manualBreakCount="2">
    <brk id="45" max="10" man="1"/>
    <brk id="83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9"/>
  <sheetViews>
    <sheetView showGridLines="0" topLeftCell="A7" workbookViewId="0">
      <selection activeCell="A22" sqref="A22:A23"/>
    </sheetView>
  </sheetViews>
  <sheetFormatPr defaultRowHeight="12.75"/>
  <cols>
    <col min="1" max="1" width="24" style="1" customWidth="1"/>
    <col min="2" max="3" width="22.140625" style="1" customWidth="1"/>
    <col min="4" max="16384" width="9.140625" style="1"/>
  </cols>
  <sheetData>
    <row r="1" spans="1:8" s="64" customFormat="1">
      <c r="A1" s="63" t="s">
        <v>4</v>
      </c>
    </row>
    <row r="2" spans="1:8" s="64" customFormat="1"/>
    <row r="3" spans="1:8" s="64" customFormat="1">
      <c r="A3" s="65" t="s">
        <v>117</v>
      </c>
      <c r="E3" s="6"/>
      <c r="F3" s="6"/>
      <c r="G3" s="6"/>
      <c r="H3" s="6"/>
    </row>
    <row r="4" spans="1:8">
      <c r="B4" s="4"/>
      <c r="E4" s="6"/>
      <c r="F4" s="6"/>
      <c r="G4" s="6"/>
      <c r="H4" s="6"/>
    </row>
    <row r="5" spans="1:8" s="3" customFormat="1" ht="23.25" customHeight="1">
      <c r="A5" s="295" t="s">
        <v>0</v>
      </c>
      <c r="B5" s="295" t="s">
        <v>79</v>
      </c>
      <c r="C5" s="295"/>
      <c r="E5" s="6"/>
      <c r="F5" s="6"/>
      <c r="G5" s="6"/>
      <c r="H5" s="6"/>
    </row>
    <row r="6" spans="1:8" s="6" customFormat="1" ht="25.5" customHeight="1">
      <c r="A6" s="295"/>
      <c r="B6" s="92" t="s">
        <v>2</v>
      </c>
      <c r="C6" s="93" t="s">
        <v>3</v>
      </c>
    </row>
    <row r="7" spans="1:8" s="6" customFormat="1" ht="18" customHeight="1">
      <c r="A7" s="7">
        <v>2006</v>
      </c>
      <c r="B7" s="129">
        <v>14351</v>
      </c>
      <c r="C7" s="91" t="s">
        <v>124</v>
      </c>
    </row>
    <row r="8" spans="1:8" s="6" customFormat="1" ht="18" customHeight="1">
      <c r="A8" s="7">
        <v>2007</v>
      </c>
      <c r="B8" s="129">
        <v>15555.600000000002</v>
      </c>
      <c r="C8" s="9">
        <v>8.3938401505121654</v>
      </c>
    </row>
    <row r="9" spans="1:8" s="6" customFormat="1" ht="18" customHeight="1">
      <c r="A9" s="7">
        <v>2008</v>
      </c>
      <c r="B9" s="129">
        <v>16303.3</v>
      </c>
      <c r="C9" s="9">
        <v>4.8066291239167613</v>
      </c>
    </row>
    <row r="10" spans="1:8" s="6" customFormat="1" ht="18" customHeight="1">
      <c r="A10" s="7">
        <v>2009</v>
      </c>
      <c r="B10" s="129">
        <v>15507.699999999999</v>
      </c>
      <c r="C10" s="9">
        <v>-4.879993620923373</v>
      </c>
    </row>
    <row r="11" spans="1:8" s="6" customFormat="1" ht="18" customHeight="1">
      <c r="A11" s="7">
        <v>2010</v>
      </c>
      <c r="B11" s="129">
        <v>16593.5</v>
      </c>
      <c r="C11" s="9">
        <v>7.0016830348794468</v>
      </c>
    </row>
    <row r="12" spans="1:8" s="6" customFormat="1" ht="18" customHeight="1">
      <c r="A12" s="7">
        <v>2011</v>
      </c>
      <c r="B12" s="129">
        <v>17499.846799999999</v>
      </c>
      <c r="C12" s="9">
        <v>5.4620592400638657</v>
      </c>
    </row>
    <row r="13" spans="1:8" s="6" customFormat="1" ht="18" customHeight="1">
      <c r="A13" s="7">
        <v>2012</v>
      </c>
      <c r="B13" s="129">
        <v>17328.36</v>
      </c>
      <c r="C13" s="9">
        <v>-0.97993315004334391</v>
      </c>
    </row>
    <row r="14" spans="1:8" s="6" customFormat="1" ht="18" customHeight="1">
      <c r="A14" s="7">
        <v>2013</v>
      </c>
      <c r="B14" s="129">
        <v>17471.759999999998</v>
      </c>
      <c r="C14" s="9">
        <v>0.82754513410385755</v>
      </c>
    </row>
    <row r="15" spans="1:8" s="6" customFormat="1" ht="18" customHeight="1">
      <c r="A15" s="7">
        <v>2014</v>
      </c>
      <c r="B15" s="129">
        <v>17931.687548000002</v>
      </c>
      <c r="C15" s="9">
        <v>2.6324053672898629</v>
      </c>
    </row>
    <row r="16" spans="1:8" s="6" customFormat="1" ht="18" customHeight="1">
      <c r="A16" s="7">
        <v>2015</v>
      </c>
      <c r="B16" s="129">
        <v>18494.380483000001</v>
      </c>
      <c r="C16" s="9">
        <v>3.1379809261887273</v>
      </c>
    </row>
    <row r="17" spans="1:5" s="6" customFormat="1" ht="18" customHeight="1">
      <c r="A17" s="7">
        <v>2016</v>
      </c>
      <c r="B17" s="129">
        <v>19228.790177999999</v>
      </c>
      <c r="C17" s="9">
        <v>3.9709883533274684</v>
      </c>
    </row>
    <row r="18" spans="1:5" s="6" customFormat="1" ht="18" customHeight="1">
      <c r="A18" s="7">
        <v>2017</v>
      </c>
      <c r="B18" s="129">
        <v>20698.098075999998</v>
      </c>
      <c r="C18" s="9">
        <v>7.6411874298834492</v>
      </c>
    </row>
    <row r="19" spans="1:5" s="6" customFormat="1" ht="18" customHeight="1">
      <c r="A19" s="7">
        <v>2018</v>
      </c>
      <c r="B19" s="129">
        <v>22579.103412</v>
      </c>
      <c r="C19" s="9">
        <v>9.1</v>
      </c>
    </row>
    <row r="20" spans="1:5" s="6" customFormat="1" ht="18" customHeight="1">
      <c r="A20" s="7">
        <v>2019</v>
      </c>
      <c r="B20" s="129">
        <v>23939.183755999999</v>
      </c>
      <c r="C20" s="9">
        <v>6</v>
      </c>
    </row>
    <row r="21" spans="1:5" s="6" customFormat="1" ht="18" customHeight="1">
      <c r="A21" s="7">
        <v>2020</v>
      </c>
      <c r="B21" s="129">
        <v>21744.561014999999</v>
      </c>
      <c r="C21" s="9">
        <v>-9.1674919386085989</v>
      </c>
    </row>
    <row r="22" spans="1:5" s="5" customFormat="1" ht="12">
      <c r="A22" s="81" t="s">
        <v>201</v>
      </c>
      <c r="E22" s="6"/>
    </row>
    <row r="23" spans="1:5" s="5" customFormat="1" ht="12">
      <c r="A23" s="81" t="s">
        <v>200</v>
      </c>
      <c r="E23" s="6"/>
    </row>
    <row r="24" spans="1:5" s="5" customFormat="1" ht="12">
      <c r="C24" s="125"/>
    </row>
    <row r="25" spans="1:5" s="5" customFormat="1" ht="12"/>
    <row r="26" spans="1:5" s="5" customFormat="1" ht="12"/>
    <row r="27" spans="1:5" s="5" customFormat="1" ht="12"/>
    <row r="28" spans="1:5" s="5" customFormat="1" ht="12"/>
    <row r="29" spans="1:5" s="5" customFormat="1" ht="12"/>
    <row r="30" spans="1:5" s="5" customFormat="1" ht="12"/>
    <row r="31" spans="1:5" s="5" customFormat="1" ht="12"/>
    <row r="32" spans="1:5" s="5" customFormat="1" ht="12"/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</sheetData>
  <mergeCells count="2">
    <mergeCell ref="A5:A6"/>
    <mergeCell ref="B5:C5"/>
  </mergeCells>
  <phoneticPr fontId="3" type="noConversion"/>
  <printOptions horizontalCentered="1"/>
  <pageMargins left="0.75" right="0.75" top="0.98425196850393704" bottom="0.98425196850393704" header="0" footer="0"/>
  <pageSetup paperSize="9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411"/>
  <sheetViews>
    <sheetView showGridLines="0" workbookViewId="0">
      <pane xSplit="3" ySplit="7" topLeftCell="D365" activePane="bottomRight" state="frozen"/>
      <selection activeCell="B22" sqref="B22"/>
      <selection pane="topRight" activeCell="B22" sqref="B22"/>
      <selection pane="bottomLeft" activeCell="B22" sqref="B22"/>
      <selection pane="bottomRight" activeCell="A371" sqref="A371:A372"/>
    </sheetView>
  </sheetViews>
  <sheetFormatPr defaultRowHeight="12.75"/>
  <cols>
    <col min="1" max="1" width="3.85546875" style="1" customWidth="1"/>
    <col min="2" max="2" width="4.5703125" style="1" customWidth="1"/>
    <col min="3" max="3" width="19.42578125" style="1" customWidth="1"/>
    <col min="4" max="4" width="23" style="1" customWidth="1"/>
    <col min="5" max="5" width="20.5703125" style="1" customWidth="1"/>
    <col min="6" max="9" width="9.140625" style="1"/>
    <col min="10" max="10" width="13.85546875" style="1" customWidth="1"/>
    <col min="11" max="16384" width="9.140625" style="1"/>
  </cols>
  <sheetData>
    <row r="1" spans="1:6" s="64" customFormat="1">
      <c r="A1" s="63" t="s">
        <v>4</v>
      </c>
      <c r="C1" s="63"/>
    </row>
    <row r="2" spans="1:6" s="64" customFormat="1"/>
    <row r="3" spans="1:6" s="64" customFormat="1">
      <c r="A3" s="65" t="s">
        <v>116</v>
      </c>
    </row>
    <row r="4" spans="1:6">
      <c r="D4" s="4"/>
      <c r="E4" s="4"/>
    </row>
    <row r="5" spans="1:6" s="3" customFormat="1" ht="25.5" customHeight="1">
      <c r="A5" s="262" t="s">
        <v>9</v>
      </c>
      <c r="B5" s="262"/>
      <c r="C5" s="262" t="s">
        <v>0</v>
      </c>
      <c r="D5" s="298" t="s">
        <v>79</v>
      </c>
      <c r="E5" s="299"/>
    </row>
    <row r="6" spans="1:6" s="3" customFormat="1" ht="25.5" customHeight="1">
      <c r="A6" s="262"/>
      <c r="B6" s="262"/>
      <c r="C6" s="262"/>
      <c r="D6" s="92" t="s">
        <v>2</v>
      </c>
      <c r="E6" s="93" t="s">
        <v>3</v>
      </c>
    </row>
    <row r="7" spans="1:6" s="6" customFormat="1" ht="18" customHeight="1">
      <c r="A7" s="259" t="s">
        <v>34</v>
      </c>
      <c r="B7" s="260"/>
      <c r="C7" s="260"/>
      <c r="D7" s="260"/>
      <c r="E7" s="261"/>
    </row>
    <row r="8" spans="1:6" s="6" customFormat="1" ht="18" customHeight="1">
      <c r="A8" s="263" t="s">
        <v>11</v>
      </c>
      <c r="B8" s="265" t="s">
        <v>10</v>
      </c>
      <c r="C8" s="15">
        <v>2006</v>
      </c>
      <c r="D8" s="133">
        <v>670.9</v>
      </c>
      <c r="E8" s="84" t="s">
        <v>124</v>
      </c>
    </row>
    <row r="9" spans="1:6" s="6" customFormat="1" ht="18" customHeight="1">
      <c r="A9" s="264"/>
      <c r="B9" s="266"/>
      <c r="C9" s="7">
        <v>2007</v>
      </c>
      <c r="D9" s="129">
        <v>720.6</v>
      </c>
      <c r="E9" s="82">
        <v>7.4079594574452345</v>
      </c>
      <c r="F9" s="144"/>
    </row>
    <row r="10" spans="1:6" s="6" customFormat="1" ht="18" customHeight="1">
      <c r="A10" s="264"/>
      <c r="B10" s="266"/>
      <c r="C10" s="7">
        <v>2008</v>
      </c>
      <c r="D10" s="129">
        <v>714.8</v>
      </c>
      <c r="E10" s="82">
        <v>-0.80488481820706337</v>
      </c>
      <c r="F10" s="144"/>
    </row>
    <row r="11" spans="1:6" s="6" customFormat="1" ht="18" customHeight="1">
      <c r="A11" s="264"/>
      <c r="B11" s="266"/>
      <c r="C11" s="7">
        <v>2009</v>
      </c>
      <c r="D11" s="129">
        <v>639.70000000000005</v>
      </c>
      <c r="E11" s="82">
        <v>-10.506435366536081</v>
      </c>
      <c r="F11" s="144"/>
    </row>
    <row r="12" spans="1:6" s="6" customFormat="1" ht="18" customHeight="1">
      <c r="A12" s="264"/>
      <c r="B12" s="266"/>
      <c r="C12" s="7">
        <v>2010</v>
      </c>
      <c r="D12" s="129">
        <v>684.8</v>
      </c>
      <c r="E12" s="82">
        <v>7.0501797717680059</v>
      </c>
      <c r="F12" s="144"/>
    </row>
    <row r="13" spans="1:6" s="6" customFormat="1" ht="18" customHeight="1">
      <c r="A13" s="264"/>
      <c r="B13" s="266"/>
      <c r="C13" s="7">
        <v>2011</v>
      </c>
      <c r="D13" s="129">
        <v>730.2</v>
      </c>
      <c r="E13" s="82">
        <v>6.6</v>
      </c>
      <c r="F13" s="144"/>
    </row>
    <row r="14" spans="1:6" s="6" customFormat="1" ht="18" customHeight="1">
      <c r="A14" s="264"/>
      <c r="B14" s="266"/>
      <c r="C14" s="15">
        <v>2012</v>
      </c>
      <c r="D14" s="129">
        <v>697.46180000000004</v>
      </c>
      <c r="E14" s="82">
        <v>-4.4834565872363745</v>
      </c>
      <c r="F14" s="144"/>
    </row>
    <row r="15" spans="1:6" s="6" customFormat="1" ht="18" customHeight="1">
      <c r="A15" s="264"/>
      <c r="B15" s="266"/>
      <c r="C15" s="15">
        <v>2013</v>
      </c>
      <c r="D15" s="129">
        <v>702.75450000000001</v>
      </c>
      <c r="E15" s="82">
        <v>0.7588515958866805</v>
      </c>
      <c r="F15" s="144"/>
    </row>
    <row r="16" spans="1:6" s="6" customFormat="1" ht="18" customHeight="1">
      <c r="A16" s="264"/>
      <c r="B16" s="266"/>
      <c r="C16" s="15">
        <v>2014</v>
      </c>
      <c r="D16" s="129">
        <v>770.83024999999998</v>
      </c>
      <c r="E16" s="82">
        <v>9.6869888417647942</v>
      </c>
      <c r="F16" s="144"/>
    </row>
    <row r="17" spans="1:6" s="6" customFormat="1" ht="18" customHeight="1">
      <c r="A17" s="264"/>
      <c r="B17" s="266"/>
      <c r="C17" s="15">
        <v>2015</v>
      </c>
      <c r="D17" s="129">
        <v>819.33509300000003</v>
      </c>
      <c r="E17" s="82">
        <v>6.2925453431543525</v>
      </c>
      <c r="F17" s="144"/>
    </row>
    <row r="18" spans="1:6" s="6" customFormat="1" ht="18" customHeight="1">
      <c r="A18" s="264"/>
      <c r="B18" s="266"/>
      <c r="C18" s="15">
        <v>2016</v>
      </c>
      <c r="D18" s="129">
        <v>885.22781199999997</v>
      </c>
      <c r="E18" s="82">
        <v>8.0422185700277264</v>
      </c>
      <c r="F18" s="144"/>
    </row>
    <row r="19" spans="1:6" s="6" customFormat="1" ht="18" customHeight="1">
      <c r="A19" s="264"/>
      <c r="B19" s="266"/>
      <c r="C19" s="15">
        <v>2017</v>
      </c>
      <c r="D19" s="129">
        <v>956.50971600000003</v>
      </c>
      <c r="E19" s="82">
        <f>(D19-D18)/D18*100</f>
        <v>8.0523796285785991</v>
      </c>
      <c r="F19" s="144"/>
    </row>
    <row r="20" spans="1:6" s="6" customFormat="1" ht="18" customHeight="1">
      <c r="A20" s="195"/>
      <c r="B20" s="193"/>
      <c r="C20" s="15">
        <v>2018</v>
      </c>
      <c r="D20" s="129">
        <v>1094.4097959999999</v>
      </c>
      <c r="E20" s="82">
        <f>(D20-D19)/D19*100</f>
        <v>14.417007761999553</v>
      </c>
      <c r="F20" s="144"/>
    </row>
    <row r="21" spans="1:6" s="6" customFormat="1" ht="18" customHeight="1">
      <c r="A21" s="217"/>
      <c r="B21" s="215"/>
      <c r="C21" s="15">
        <v>2019</v>
      </c>
      <c r="D21" s="129">
        <v>1107.1801499999999</v>
      </c>
      <c r="E21" s="82">
        <f>(D21-D20)/D20*100</f>
        <v>1.1668713170034526</v>
      </c>
      <c r="F21" s="144"/>
    </row>
    <row r="22" spans="1:6" s="6" customFormat="1" ht="18" customHeight="1">
      <c r="A22" s="233"/>
      <c r="B22" s="232"/>
      <c r="C22" s="15">
        <v>2020</v>
      </c>
      <c r="D22" s="129">
        <v>1041.852787</v>
      </c>
      <c r="E22" s="82">
        <f>(D22-D21)/D21*100</f>
        <v>-5.9003372667040574</v>
      </c>
      <c r="F22" s="144"/>
    </row>
    <row r="23" spans="1:6" s="6" customFormat="1" ht="18" customHeight="1">
      <c r="A23" s="267" t="s">
        <v>12</v>
      </c>
      <c r="B23" s="265" t="s">
        <v>58</v>
      </c>
      <c r="C23" s="15">
        <v>2006</v>
      </c>
      <c r="D23" s="129">
        <v>41.2</v>
      </c>
      <c r="E23" s="84" t="s">
        <v>124</v>
      </c>
      <c r="F23" s="144"/>
    </row>
    <row r="24" spans="1:6" s="6" customFormat="1" ht="18" customHeight="1">
      <c r="A24" s="268"/>
      <c r="B24" s="266"/>
      <c r="C24" s="7">
        <v>2007</v>
      </c>
      <c r="D24" s="129">
        <v>87</v>
      </c>
      <c r="E24" s="82">
        <v>111.1650485436893</v>
      </c>
      <c r="F24" s="144"/>
    </row>
    <row r="25" spans="1:6" s="6" customFormat="1" ht="18" customHeight="1">
      <c r="A25" s="268"/>
      <c r="B25" s="266"/>
      <c r="C25" s="7">
        <v>2008</v>
      </c>
      <c r="D25" s="129">
        <v>48.2</v>
      </c>
      <c r="E25" s="82">
        <v>-44.597701149425284</v>
      </c>
      <c r="F25" s="144"/>
    </row>
    <row r="26" spans="1:6" s="6" customFormat="1" ht="18" customHeight="1">
      <c r="A26" s="268"/>
      <c r="B26" s="266"/>
      <c r="C26" s="7">
        <v>2009</v>
      </c>
      <c r="D26" s="129">
        <v>46.4</v>
      </c>
      <c r="E26" s="82">
        <v>-3.7344398340249052</v>
      </c>
      <c r="F26" s="144"/>
    </row>
    <row r="27" spans="1:6" s="6" customFormat="1" ht="18" customHeight="1">
      <c r="A27" s="268"/>
      <c r="B27" s="266"/>
      <c r="C27" s="7">
        <v>2010</v>
      </c>
      <c r="D27" s="129">
        <v>48.1</v>
      </c>
      <c r="E27" s="82">
        <v>3.6637931034482873</v>
      </c>
      <c r="F27" s="144"/>
    </row>
    <row r="28" spans="1:6" s="6" customFormat="1" ht="18" customHeight="1">
      <c r="A28" s="268"/>
      <c r="B28" s="266"/>
      <c r="C28" s="7">
        <v>2011</v>
      </c>
      <c r="D28" s="129">
        <v>57.1</v>
      </c>
      <c r="E28" s="82">
        <v>18.7</v>
      </c>
      <c r="F28" s="144"/>
    </row>
    <row r="29" spans="1:6" s="6" customFormat="1" ht="18" customHeight="1">
      <c r="A29" s="268"/>
      <c r="B29" s="266"/>
      <c r="C29" s="15">
        <v>2012</v>
      </c>
      <c r="D29" s="129">
        <v>66.837429999999998</v>
      </c>
      <c r="E29" s="82">
        <v>17.053292469352009</v>
      </c>
      <c r="F29" s="144"/>
    </row>
    <row r="30" spans="1:6" s="6" customFormat="1" ht="18" customHeight="1">
      <c r="A30" s="268"/>
      <c r="B30" s="266"/>
      <c r="C30" s="15">
        <v>2013</v>
      </c>
      <c r="D30" s="129">
        <v>63.059139999999999</v>
      </c>
      <c r="E30" s="82">
        <v>-5.6529552378061192</v>
      </c>
      <c r="F30" s="144"/>
    </row>
    <row r="31" spans="1:6" s="6" customFormat="1" ht="18" customHeight="1">
      <c r="A31" s="268"/>
      <c r="B31" s="266"/>
      <c r="C31" s="15">
        <v>2014</v>
      </c>
      <c r="D31" s="129">
        <v>61.321182999999998</v>
      </c>
      <c r="E31" s="82">
        <v>-2.7560746943266299</v>
      </c>
      <c r="F31" s="144"/>
    </row>
    <row r="32" spans="1:6" s="6" customFormat="1" ht="18" customHeight="1">
      <c r="A32" s="268"/>
      <c r="B32" s="266"/>
      <c r="C32" s="15">
        <v>2015</v>
      </c>
      <c r="D32" s="129">
        <v>77.191744999999997</v>
      </c>
      <c r="E32" s="82">
        <v>25.881043423444716</v>
      </c>
      <c r="F32" s="144"/>
    </row>
    <row r="33" spans="1:6" s="6" customFormat="1" ht="18" customHeight="1">
      <c r="A33" s="268"/>
      <c r="B33" s="266"/>
      <c r="C33" s="15">
        <v>2016</v>
      </c>
      <c r="D33" s="129">
        <v>69.014701000000002</v>
      </c>
      <c r="E33" s="82">
        <v>-10.593158633737319</v>
      </c>
      <c r="F33" s="144"/>
    </row>
    <row r="34" spans="1:6" s="6" customFormat="1" ht="18" customHeight="1">
      <c r="A34" s="268"/>
      <c r="B34" s="266"/>
      <c r="C34" s="15">
        <v>2017</v>
      </c>
      <c r="D34" s="129">
        <v>69.596834000000001</v>
      </c>
      <c r="E34" s="82">
        <f>(D34-D33)/D33*100</f>
        <v>0.84349130194739075</v>
      </c>
      <c r="F34" s="144"/>
    </row>
    <row r="35" spans="1:6" s="6" customFormat="1" ht="18" customHeight="1">
      <c r="A35" s="195"/>
      <c r="B35" s="193"/>
      <c r="C35" s="15">
        <v>2018</v>
      </c>
      <c r="D35" s="129">
        <v>74.355051000000003</v>
      </c>
      <c r="E35" s="82">
        <f>(D35-D34)/D34*100</f>
        <v>6.8368296753269</v>
      </c>
      <c r="F35" s="144"/>
    </row>
    <row r="36" spans="1:6" s="6" customFormat="1" ht="18" customHeight="1">
      <c r="A36" s="217"/>
      <c r="B36" s="215"/>
      <c r="C36" s="15">
        <v>2019</v>
      </c>
      <c r="D36" s="129">
        <v>82.187348999999998</v>
      </c>
      <c r="E36" s="82">
        <f>(D36-D35)/D35*100</f>
        <v>10.533646194392354</v>
      </c>
      <c r="F36" s="144"/>
    </row>
    <row r="37" spans="1:6" s="6" customFormat="1" ht="18" customHeight="1">
      <c r="A37" s="233"/>
      <c r="B37" s="232"/>
      <c r="C37" s="15">
        <v>2020</v>
      </c>
      <c r="D37" s="129">
        <v>77.450710000000001</v>
      </c>
      <c r="E37" s="82">
        <f>(D37-D36)/D36*100</f>
        <v>-5.7632215391203303</v>
      </c>
      <c r="F37" s="144"/>
    </row>
    <row r="38" spans="1:6" s="6" customFormat="1" ht="18" customHeight="1">
      <c r="A38" s="267" t="s">
        <v>13</v>
      </c>
      <c r="B38" s="265" t="s">
        <v>59</v>
      </c>
      <c r="C38" s="15">
        <v>2006</v>
      </c>
      <c r="D38" s="129">
        <v>552.6</v>
      </c>
      <c r="E38" s="84" t="s">
        <v>124</v>
      </c>
      <c r="F38" s="144"/>
    </row>
    <row r="39" spans="1:6" s="6" customFormat="1" ht="18" customHeight="1">
      <c r="A39" s="268"/>
      <c r="B39" s="266"/>
      <c r="C39" s="7">
        <v>2007</v>
      </c>
      <c r="D39" s="129">
        <v>580</v>
      </c>
      <c r="E39" s="82">
        <v>4.9583785740137554</v>
      </c>
      <c r="F39" s="144"/>
    </row>
    <row r="40" spans="1:6" s="6" customFormat="1" ht="18" customHeight="1">
      <c r="A40" s="268"/>
      <c r="B40" s="266"/>
      <c r="C40" s="7">
        <v>2008</v>
      </c>
      <c r="D40" s="129">
        <v>566.1</v>
      </c>
      <c r="E40" s="82">
        <v>-2.3965517241379297</v>
      </c>
      <c r="F40" s="144"/>
    </row>
    <row r="41" spans="1:6" s="6" customFormat="1" ht="18" customHeight="1">
      <c r="A41" s="268"/>
      <c r="B41" s="266"/>
      <c r="C41" s="7">
        <v>2009</v>
      </c>
      <c r="D41" s="129">
        <v>544.29999999999995</v>
      </c>
      <c r="E41" s="82">
        <v>-3.8509097332626863</v>
      </c>
      <c r="F41" s="144"/>
    </row>
    <row r="42" spans="1:6" s="6" customFormat="1" ht="18" customHeight="1">
      <c r="A42" s="268"/>
      <c r="B42" s="266"/>
      <c r="C42" s="7">
        <v>2010</v>
      </c>
      <c r="D42" s="129">
        <v>591</v>
      </c>
      <c r="E42" s="82">
        <v>8.5798273011207229</v>
      </c>
      <c r="F42" s="144"/>
    </row>
    <row r="43" spans="1:6" s="6" customFormat="1" ht="18" customHeight="1">
      <c r="A43" s="268"/>
      <c r="B43" s="266"/>
      <c r="C43" s="7">
        <v>2011</v>
      </c>
      <c r="D43" s="129">
        <v>632.70000000000005</v>
      </c>
      <c r="E43" s="82">
        <v>7.1</v>
      </c>
      <c r="F43" s="144"/>
    </row>
    <row r="44" spans="1:6" s="6" customFormat="1" ht="18" customHeight="1">
      <c r="A44" s="268"/>
      <c r="B44" s="266"/>
      <c r="C44" s="15">
        <v>2012</v>
      </c>
      <c r="D44" s="129">
        <v>622.57249999999999</v>
      </c>
      <c r="E44" s="82">
        <v>-1.6006796269954251</v>
      </c>
      <c r="F44" s="144"/>
    </row>
    <row r="45" spans="1:6" s="6" customFormat="1" ht="18" customHeight="1">
      <c r="A45" s="268"/>
      <c r="B45" s="266"/>
      <c r="C45" s="15">
        <v>2013</v>
      </c>
      <c r="D45" s="129">
        <v>654.93010000000004</v>
      </c>
      <c r="E45" s="82">
        <v>5.1974027121339361</v>
      </c>
      <c r="F45" s="144"/>
    </row>
    <row r="46" spans="1:6" s="6" customFormat="1" ht="18" customHeight="1">
      <c r="A46" s="268"/>
      <c r="B46" s="266"/>
      <c r="C46" s="15">
        <v>2014</v>
      </c>
      <c r="D46" s="129">
        <v>702.63775899999996</v>
      </c>
      <c r="E46" s="82">
        <v>7.2843894333150843</v>
      </c>
      <c r="F46" s="144"/>
    </row>
    <row r="47" spans="1:6" s="6" customFormat="1" ht="18" customHeight="1">
      <c r="A47" s="268"/>
      <c r="B47" s="266"/>
      <c r="C47" s="15">
        <v>2015</v>
      </c>
      <c r="D47" s="129">
        <v>738.74024999999995</v>
      </c>
      <c r="E47" s="82">
        <v>5.1381370468022327</v>
      </c>
      <c r="F47" s="144"/>
    </row>
    <row r="48" spans="1:6" s="6" customFormat="1" ht="18" customHeight="1">
      <c r="A48" s="268"/>
      <c r="B48" s="266"/>
      <c r="C48" s="15">
        <v>2016</v>
      </c>
      <c r="D48" s="129">
        <v>807.45191</v>
      </c>
      <c r="E48" s="82">
        <v>9.301193484448703</v>
      </c>
      <c r="F48" s="144"/>
    </row>
    <row r="49" spans="1:6" s="6" customFormat="1" ht="18" customHeight="1">
      <c r="A49" s="268"/>
      <c r="B49" s="266"/>
      <c r="C49" s="15">
        <v>2017</v>
      </c>
      <c r="D49" s="129">
        <v>873.65311099999997</v>
      </c>
      <c r="E49" s="82">
        <f>(D49-D48)/D48*100</f>
        <v>8.1987794170924637</v>
      </c>
      <c r="F49" s="144"/>
    </row>
    <row r="50" spans="1:6" s="6" customFormat="1" ht="18" customHeight="1">
      <c r="A50" s="195"/>
      <c r="B50" s="193"/>
      <c r="C50" s="15">
        <v>2018</v>
      </c>
      <c r="D50" s="129">
        <v>988.00865599999997</v>
      </c>
      <c r="E50" s="82">
        <f>(D50-D49)/D49*100</f>
        <v>13.089353607303758</v>
      </c>
      <c r="F50" s="144"/>
    </row>
    <row r="51" spans="1:6" s="6" customFormat="1" ht="18" customHeight="1">
      <c r="A51" s="217"/>
      <c r="B51" s="215"/>
      <c r="C51" s="15">
        <v>2019</v>
      </c>
      <c r="D51" s="129">
        <v>1108.0204779999999</v>
      </c>
      <c r="E51" s="82">
        <f>(D51-D50)/D50*100</f>
        <v>12.146839126478254</v>
      </c>
      <c r="F51" s="144"/>
    </row>
    <row r="52" spans="1:6" s="6" customFormat="1" ht="18" customHeight="1">
      <c r="A52" s="233"/>
      <c r="B52" s="232"/>
      <c r="C52" s="15">
        <v>2020</v>
      </c>
      <c r="D52" s="129">
        <v>1104.2669069999999</v>
      </c>
      <c r="E52" s="82">
        <f>(D52-D51)/D51*100</f>
        <v>-0.33876368483507086</v>
      </c>
      <c r="F52" s="144"/>
    </row>
    <row r="53" spans="1:6" s="6" customFormat="1" ht="18" customHeight="1">
      <c r="A53" s="267" t="s">
        <v>14</v>
      </c>
      <c r="B53" s="265" t="s">
        <v>60</v>
      </c>
      <c r="C53" s="15">
        <v>2006</v>
      </c>
      <c r="D53" s="129">
        <v>30.2</v>
      </c>
      <c r="E53" s="84" t="s">
        <v>124</v>
      </c>
      <c r="F53" s="144"/>
    </row>
    <row r="54" spans="1:6" s="6" customFormat="1" ht="18" customHeight="1">
      <c r="A54" s="268"/>
      <c r="B54" s="266"/>
      <c r="C54" s="7">
        <v>2007</v>
      </c>
      <c r="D54" s="129">
        <v>29.1</v>
      </c>
      <c r="E54" s="82">
        <v>-3.6423841059602613</v>
      </c>
      <c r="F54" s="144"/>
    </row>
    <row r="55" spans="1:6" s="6" customFormat="1" ht="18" customHeight="1">
      <c r="A55" s="268"/>
      <c r="B55" s="266"/>
      <c r="C55" s="7">
        <v>2008</v>
      </c>
      <c r="D55" s="129">
        <v>30.8</v>
      </c>
      <c r="E55" s="82">
        <v>5.841924398625431</v>
      </c>
      <c r="F55" s="144"/>
    </row>
    <row r="56" spans="1:6" s="6" customFormat="1" ht="18" customHeight="1">
      <c r="A56" s="268"/>
      <c r="B56" s="266"/>
      <c r="C56" s="7">
        <v>2009</v>
      </c>
      <c r="D56" s="129">
        <v>34.4</v>
      </c>
      <c r="E56" s="82">
        <v>11.688311688311682</v>
      </c>
      <c r="F56" s="144"/>
    </row>
    <row r="57" spans="1:6" s="6" customFormat="1" ht="18" customHeight="1">
      <c r="A57" s="268"/>
      <c r="B57" s="266"/>
      <c r="C57" s="7">
        <v>2010</v>
      </c>
      <c r="D57" s="129">
        <v>35.299999999999997</v>
      </c>
      <c r="E57" s="82">
        <v>2.6162790697674465</v>
      </c>
      <c r="F57" s="144"/>
    </row>
    <row r="58" spans="1:6" s="6" customFormat="1" ht="18" customHeight="1">
      <c r="A58" s="268"/>
      <c r="B58" s="266"/>
      <c r="C58" s="7">
        <v>2011</v>
      </c>
      <c r="D58" s="129">
        <v>34.9</v>
      </c>
      <c r="E58" s="82">
        <v>-1.1000000000000001</v>
      </c>
      <c r="F58" s="144"/>
    </row>
    <row r="59" spans="1:6" s="6" customFormat="1" ht="18" customHeight="1">
      <c r="A59" s="268"/>
      <c r="B59" s="266"/>
      <c r="C59" s="15">
        <v>2012</v>
      </c>
      <c r="D59" s="129">
        <v>39.015639999999998</v>
      </c>
      <c r="E59" s="82">
        <v>11.792664756446989</v>
      </c>
      <c r="F59" s="144"/>
    </row>
    <row r="60" spans="1:6" s="6" customFormat="1" ht="18" customHeight="1">
      <c r="A60" s="268"/>
      <c r="B60" s="266"/>
      <c r="C60" s="15">
        <v>2013</v>
      </c>
      <c r="D60" s="129">
        <v>41.017899999999997</v>
      </c>
      <c r="E60" s="82">
        <v>5.1319419596859106</v>
      </c>
      <c r="F60" s="144"/>
    </row>
    <row r="61" spans="1:6" s="6" customFormat="1" ht="18" customHeight="1">
      <c r="A61" s="268"/>
      <c r="B61" s="266"/>
      <c r="C61" s="15">
        <v>2014</v>
      </c>
      <c r="D61" s="129">
        <v>58.651201</v>
      </c>
      <c r="E61" s="82">
        <v>42.989282727784712</v>
      </c>
      <c r="F61" s="144"/>
    </row>
    <row r="62" spans="1:6" s="6" customFormat="1" ht="18" customHeight="1">
      <c r="A62" s="268"/>
      <c r="B62" s="266"/>
      <c r="C62" s="15">
        <v>2015</v>
      </c>
      <c r="D62" s="129">
        <v>59.602851000000001</v>
      </c>
      <c r="E62" s="82">
        <v>1.6225584195624583</v>
      </c>
      <c r="F62" s="144"/>
    </row>
    <row r="63" spans="1:6" s="6" customFormat="1" ht="18" customHeight="1">
      <c r="A63" s="268"/>
      <c r="B63" s="266"/>
      <c r="C63" s="15">
        <v>2016</v>
      </c>
      <c r="D63" s="129">
        <v>60.459009999999999</v>
      </c>
      <c r="E63" s="82">
        <v>1.4364396763503782</v>
      </c>
      <c r="F63" s="144"/>
    </row>
    <row r="64" spans="1:6" s="6" customFormat="1" ht="18" customHeight="1">
      <c r="A64" s="268"/>
      <c r="B64" s="266"/>
      <c r="C64" s="15">
        <v>2017</v>
      </c>
      <c r="D64" s="129">
        <v>62.455022999999997</v>
      </c>
      <c r="E64" s="82">
        <f>(D64-D63)/D63*100</f>
        <v>3.3014318295982648</v>
      </c>
      <c r="F64" s="144"/>
    </row>
    <row r="65" spans="1:6" s="6" customFormat="1" ht="18" customHeight="1">
      <c r="A65" s="195"/>
      <c r="B65" s="193"/>
      <c r="C65" s="15">
        <v>2018</v>
      </c>
      <c r="D65" s="129">
        <v>64.306607999999997</v>
      </c>
      <c r="E65" s="82">
        <f>(D65-D64)/D64*100</f>
        <v>2.9646694710207697</v>
      </c>
      <c r="F65" s="144"/>
    </row>
    <row r="66" spans="1:6" s="6" customFormat="1" ht="18" customHeight="1">
      <c r="A66" s="217"/>
      <c r="B66" s="215"/>
      <c r="C66" s="15">
        <v>2019</v>
      </c>
      <c r="D66" s="129">
        <v>71.489885000000001</v>
      </c>
      <c r="E66" s="82">
        <f>(D66-D65)/D65*100</f>
        <v>11.170355929829178</v>
      </c>
      <c r="F66" s="144"/>
    </row>
    <row r="67" spans="1:6" s="6" customFormat="1" ht="18" customHeight="1">
      <c r="A67" s="233"/>
      <c r="B67" s="232"/>
      <c r="C67" s="15">
        <v>2020</v>
      </c>
      <c r="D67" s="129">
        <v>64.754638999999997</v>
      </c>
      <c r="E67" s="82">
        <f>(D67-D66)/D66*100</f>
        <v>-9.421257286957454</v>
      </c>
      <c r="F67" s="144"/>
    </row>
    <row r="68" spans="1:6" s="6" customFormat="1" ht="18" customHeight="1">
      <c r="A68" s="267" t="s">
        <v>15</v>
      </c>
      <c r="B68" s="265" t="s">
        <v>61</v>
      </c>
      <c r="C68" s="15">
        <v>2006</v>
      </c>
      <c r="D68" s="129">
        <v>71.400000000000006</v>
      </c>
      <c r="E68" s="84" t="s">
        <v>124</v>
      </c>
      <c r="F68" s="144"/>
    </row>
    <row r="69" spans="1:6" s="6" customFormat="1" ht="18" customHeight="1">
      <c r="A69" s="268"/>
      <c r="B69" s="266"/>
      <c r="C69" s="7">
        <v>2007</v>
      </c>
      <c r="D69" s="129">
        <v>77.400000000000006</v>
      </c>
      <c r="E69" s="82">
        <v>8.4033613445378066</v>
      </c>
      <c r="F69" s="144"/>
    </row>
    <row r="70" spans="1:6" s="6" customFormat="1" ht="18" customHeight="1">
      <c r="A70" s="268"/>
      <c r="B70" s="266"/>
      <c r="C70" s="7">
        <v>2008</v>
      </c>
      <c r="D70" s="129">
        <v>73.8</v>
      </c>
      <c r="E70" s="82">
        <v>-4.6511627906976827</v>
      </c>
      <c r="F70" s="144"/>
    </row>
    <row r="71" spans="1:6" s="6" customFormat="1" ht="18" customHeight="1">
      <c r="A71" s="268"/>
      <c r="B71" s="266"/>
      <c r="C71" s="7">
        <v>2009</v>
      </c>
      <c r="D71" s="129">
        <v>69.400000000000006</v>
      </c>
      <c r="E71" s="82">
        <v>-5.962059620596194</v>
      </c>
      <c r="F71" s="144"/>
    </row>
    <row r="72" spans="1:6" s="6" customFormat="1" ht="18" customHeight="1">
      <c r="A72" s="268"/>
      <c r="B72" s="266"/>
      <c r="C72" s="7">
        <v>2010</v>
      </c>
      <c r="D72" s="129">
        <v>71.599999999999994</v>
      </c>
      <c r="E72" s="82">
        <v>3.170028818443793</v>
      </c>
      <c r="F72" s="144"/>
    </row>
    <row r="73" spans="1:6" s="6" customFormat="1" ht="18" customHeight="1">
      <c r="A73" s="268"/>
      <c r="B73" s="266"/>
      <c r="C73" s="7">
        <v>2011</v>
      </c>
      <c r="D73" s="129">
        <v>83.4</v>
      </c>
      <c r="E73" s="82">
        <v>16.5</v>
      </c>
      <c r="F73" s="144"/>
    </row>
    <row r="74" spans="1:6" s="6" customFormat="1" ht="18" customHeight="1">
      <c r="A74" s="268"/>
      <c r="B74" s="266"/>
      <c r="C74" s="15">
        <v>2012</v>
      </c>
      <c r="D74" s="129">
        <v>95.060730000000007</v>
      </c>
      <c r="E74" s="82">
        <v>13.981690647482015</v>
      </c>
      <c r="F74" s="144"/>
    </row>
    <row r="75" spans="1:6" s="6" customFormat="1" ht="18" customHeight="1">
      <c r="A75" s="268"/>
      <c r="B75" s="266"/>
      <c r="C75" s="15">
        <v>2013</v>
      </c>
      <c r="D75" s="129">
        <v>96.336410000000001</v>
      </c>
      <c r="E75" s="82">
        <v>1.3419631850081459</v>
      </c>
      <c r="F75" s="144"/>
    </row>
    <row r="76" spans="1:6" s="6" customFormat="1" ht="18" customHeight="1">
      <c r="A76" s="268"/>
      <c r="B76" s="266"/>
      <c r="C76" s="15">
        <v>2014</v>
      </c>
      <c r="D76" s="129">
        <v>130.40461400000001</v>
      </c>
      <c r="E76" s="82">
        <v>35.363788208425042</v>
      </c>
      <c r="F76" s="144"/>
    </row>
    <row r="77" spans="1:6" s="6" customFormat="1" ht="18" customHeight="1">
      <c r="A77" s="268"/>
      <c r="B77" s="266"/>
      <c r="C77" s="15">
        <v>2015</v>
      </c>
      <c r="D77" s="129">
        <v>132.44064399999999</v>
      </c>
      <c r="E77" s="82">
        <v>1.5613174546109099</v>
      </c>
      <c r="F77" s="144"/>
    </row>
    <row r="78" spans="1:6" s="6" customFormat="1" ht="18" customHeight="1">
      <c r="A78" s="268"/>
      <c r="B78" s="266"/>
      <c r="C78" s="15">
        <v>2016</v>
      </c>
      <c r="D78" s="129">
        <v>126.334292</v>
      </c>
      <c r="E78" s="82">
        <v>-4.6106329715521372</v>
      </c>
      <c r="F78" s="144"/>
    </row>
    <row r="79" spans="1:6" s="6" customFormat="1" ht="18" customHeight="1">
      <c r="A79" s="268"/>
      <c r="B79" s="266"/>
      <c r="C79" s="15">
        <v>2017</v>
      </c>
      <c r="D79" s="129">
        <v>146.99194700000001</v>
      </c>
      <c r="E79" s="82">
        <f>(D79-D78)/D78*100</f>
        <v>16.351581722561921</v>
      </c>
      <c r="F79" s="144"/>
    </row>
    <row r="80" spans="1:6" s="6" customFormat="1" ht="18" customHeight="1">
      <c r="A80" s="195"/>
      <c r="B80" s="193"/>
      <c r="C80" s="15">
        <v>2018</v>
      </c>
      <c r="D80" s="129">
        <v>154.073883</v>
      </c>
      <c r="E80" s="82">
        <f>(D80-D79)/D79*100</f>
        <v>4.8179074735298144</v>
      </c>
      <c r="F80" s="144"/>
    </row>
    <row r="81" spans="1:6" s="6" customFormat="1" ht="18" customHeight="1">
      <c r="A81" s="217"/>
      <c r="B81" s="215"/>
      <c r="C81" s="15">
        <v>2019</v>
      </c>
      <c r="D81" s="129">
        <v>151.98442800000001</v>
      </c>
      <c r="E81" s="82">
        <f>(D81-D80)/D80*100</f>
        <v>-1.3561383404609766</v>
      </c>
      <c r="F81" s="144"/>
    </row>
    <row r="82" spans="1:6" s="6" customFormat="1" ht="18" customHeight="1">
      <c r="A82" s="233"/>
      <c r="B82" s="232"/>
      <c r="C82" s="15">
        <v>2020</v>
      </c>
      <c r="D82" s="129">
        <v>145.67428200000001</v>
      </c>
      <c r="E82" s="82">
        <f>(D82-D81)/D81*100</f>
        <v>-4.1518371868991748</v>
      </c>
      <c r="F82" s="144"/>
    </row>
    <row r="83" spans="1:6" s="6" customFormat="1" ht="18" customHeight="1">
      <c r="A83" s="267" t="s">
        <v>16</v>
      </c>
      <c r="B83" s="265" t="s">
        <v>62</v>
      </c>
      <c r="C83" s="15">
        <v>2006</v>
      </c>
      <c r="D83" s="129">
        <v>241.4</v>
      </c>
      <c r="E83" s="84" t="s">
        <v>124</v>
      </c>
      <c r="F83" s="144"/>
    </row>
    <row r="84" spans="1:6" s="6" customFormat="1" ht="18" customHeight="1">
      <c r="A84" s="268"/>
      <c r="B84" s="266"/>
      <c r="C84" s="7">
        <v>2007</v>
      </c>
      <c r="D84" s="129">
        <v>257.39999999999998</v>
      </c>
      <c r="E84" s="82">
        <v>6.6280033140016403</v>
      </c>
      <c r="F84" s="144"/>
    </row>
    <row r="85" spans="1:6" s="6" customFormat="1" ht="18" customHeight="1">
      <c r="A85" s="268"/>
      <c r="B85" s="266"/>
      <c r="C85" s="7">
        <v>2008</v>
      </c>
      <c r="D85" s="129">
        <v>249.4</v>
      </c>
      <c r="E85" s="82">
        <v>-3.108003108003099</v>
      </c>
      <c r="F85" s="144"/>
    </row>
    <row r="86" spans="1:6" s="6" customFormat="1" ht="18" customHeight="1">
      <c r="A86" s="268"/>
      <c r="B86" s="266"/>
      <c r="C86" s="7">
        <v>2009</v>
      </c>
      <c r="D86" s="129">
        <v>241.6</v>
      </c>
      <c r="E86" s="82">
        <v>-3.1275060144346445</v>
      </c>
      <c r="F86" s="144"/>
    </row>
    <row r="87" spans="1:6" s="6" customFormat="1" ht="18" customHeight="1">
      <c r="A87" s="268"/>
      <c r="B87" s="266"/>
      <c r="C87" s="7">
        <v>2010</v>
      </c>
      <c r="D87" s="129">
        <v>262.5</v>
      </c>
      <c r="E87" s="82">
        <v>8.6506622516556284</v>
      </c>
      <c r="F87" s="144"/>
    </row>
    <row r="88" spans="1:6" s="6" customFormat="1" ht="18" customHeight="1">
      <c r="A88" s="268"/>
      <c r="B88" s="266"/>
      <c r="C88" s="7">
        <v>2011</v>
      </c>
      <c r="D88" s="129">
        <v>311.60000000000002</v>
      </c>
      <c r="E88" s="82">
        <v>18.7</v>
      </c>
      <c r="F88" s="144"/>
    </row>
    <row r="89" spans="1:6" s="6" customFormat="1" ht="18" customHeight="1">
      <c r="A89" s="268"/>
      <c r="B89" s="266"/>
      <c r="C89" s="15">
        <v>2012</v>
      </c>
      <c r="D89" s="129">
        <v>332.07769999999999</v>
      </c>
      <c r="E89" s="82">
        <v>6.5717907573812475</v>
      </c>
      <c r="F89" s="144"/>
    </row>
    <row r="90" spans="1:6" s="6" customFormat="1" ht="18" customHeight="1">
      <c r="A90" s="268"/>
      <c r="B90" s="266"/>
      <c r="C90" s="15">
        <v>2013</v>
      </c>
      <c r="D90" s="129">
        <v>317.7439</v>
      </c>
      <c r="E90" s="82">
        <v>-4.3163994450696315</v>
      </c>
      <c r="F90" s="144"/>
    </row>
    <row r="91" spans="1:6" s="6" customFormat="1" ht="18" customHeight="1">
      <c r="A91" s="268"/>
      <c r="B91" s="266"/>
      <c r="C91" s="15">
        <v>2014</v>
      </c>
      <c r="D91" s="129">
        <v>323.50343700000002</v>
      </c>
      <c r="E91" s="82">
        <v>1.812634955383887</v>
      </c>
      <c r="F91" s="144"/>
    </row>
    <row r="92" spans="1:6" s="6" customFormat="1" ht="18" customHeight="1">
      <c r="A92" s="268"/>
      <c r="B92" s="266"/>
      <c r="C92" s="15">
        <v>2015</v>
      </c>
      <c r="D92" s="129">
        <v>324.90045300000003</v>
      </c>
      <c r="E92" s="82">
        <v>0.43183961597292331</v>
      </c>
      <c r="F92" s="144"/>
    </row>
    <row r="93" spans="1:6" s="6" customFormat="1" ht="18" customHeight="1">
      <c r="A93" s="268"/>
      <c r="B93" s="266"/>
      <c r="C93" s="15">
        <v>2016</v>
      </c>
      <c r="D93" s="129">
        <v>342.21572900000001</v>
      </c>
      <c r="E93" s="82">
        <v>5.329409620736965</v>
      </c>
      <c r="F93" s="144"/>
    </row>
    <row r="94" spans="1:6" s="6" customFormat="1" ht="18" customHeight="1">
      <c r="A94" s="268"/>
      <c r="B94" s="266"/>
      <c r="C94" s="15">
        <v>2017</v>
      </c>
      <c r="D94" s="129">
        <v>346.40224799999999</v>
      </c>
      <c r="E94" s="82">
        <f>(D94-D93)/D93*100</f>
        <v>1.2233566856303018</v>
      </c>
      <c r="F94" s="144"/>
    </row>
    <row r="95" spans="1:6" s="6" customFormat="1" ht="18" customHeight="1">
      <c r="A95" s="195"/>
      <c r="B95" s="193"/>
      <c r="C95" s="15">
        <v>2018</v>
      </c>
      <c r="D95" s="129">
        <v>378.44564000000003</v>
      </c>
      <c r="E95" s="82">
        <f>(D95-D94)/D94*100</f>
        <v>9.2503418164884543</v>
      </c>
      <c r="F95" s="144"/>
    </row>
    <row r="96" spans="1:6" s="6" customFormat="1" ht="18" customHeight="1">
      <c r="A96" s="217"/>
      <c r="B96" s="215"/>
      <c r="C96" s="15">
        <v>2019</v>
      </c>
      <c r="D96" s="129">
        <v>403.17427800000002</v>
      </c>
      <c r="E96" s="82">
        <f>(D96-D95)/D95*100</f>
        <v>6.534264207667972</v>
      </c>
      <c r="F96" s="144"/>
    </row>
    <row r="97" spans="1:6" s="6" customFormat="1" ht="18" customHeight="1">
      <c r="A97" s="233"/>
      <c r="B97" s="232"/>
      <c r="C97" s="15">
        <v>2020</v>
      </c>
      <c r="D97" s="129">
        <v>389.84081300000003</v>
      </c>
      <c r="E97" s="82">
        <f>(D97-D96)/D96*100</f>
        <v>-3.3071219389645661</v>
      </c>
      <c r="F97" s="144"/>
    </row>
    <row r="98" spans="1:6" s="6" customFormat="1" ht="18" customHeight="1">
      <c r="A98" s="267" t="s">
        <v>17</v>
      </c>
      <c r="B98" s="265" t="s">
        <v>63</v>
      </c>
      <c r="C98" s="15">
        <v>2006</v>
      </c>
      <c r="D98" s="129">
        <v>96</v>
      </c>
      <c r="E98" s="84" t="s">
        <v>124</v>
      </c>
      <c r="F98" s="144"/>
    </row>
    <row r="99" spans="1:6" s="6" customFormat="1" ht="18" customHeight="1">
      <c r="A99" s="268"/>
      <c r="B99" s="266"/>
      <c r="C99" s="7">
        <v>2007</v>
      </c>
      <c r="D99" s="129">
        <v>91.1</v>
      </c>
      <c r="E99" s="82">
        <v>-5.1041666666666767</v>
      </c>
      <c r="F99" s="144"/>
    </row>
    <row r="100" spans="1:6" s="6" customFormat="1" ht="18" customHeight="1">
      <c r="A100" s="268"/>
      <c r="B100" s="266"/>
      <c r="C100" s="7">
        <v>2008</v>
      </c>
      <c r="D100" s="129">
        <v>89.2</v>
      </c>
      <c r="E100" s="82">
        <v>-2.0856201975850586</v>
      </c>
      <c r="F100" s="144"/>
    </row>
    <row r="101" spans="1:6" s="6" customFormat="1" ht="18" customHeight="1">
      <c r="A101" s="268"/>
      <c r="B101" s="266"/>
      <c r="C101" s="7">
        <v>2009</v>
      </c>
      <c r="D101" s="129">
        <v>78.900000000000006</v>
      </c>
      <c r="E101" s="82">
        <v>-11.547085201793717</v>
      </c>
      <c r="F101" s="144"/>
    </row>
    <row r="102" spans="1:6" s="6" customFormat="1" ht="18" customHeight="1">
      <c r="A102" s="268"/>
      <c r="B102" s="266"/>
      <c r="C102" s="7">
        <v>2010</v>
      </c>
      <c r="D102" s="129">
        <v>88.2</v>
      </c>
      <c r="E102" s="82">
        <v>11.787072243346008</v>
      </c>
      <c r="F102" s="144"/>
    </row>
    <row r="103" spans="1:6" s="6" customFormat="1" ht="18" customHeight="1">
      <c r="A103" s="268"/>
      <c r="B103" s="266"/>
      <c r="C103" s="7">
        <v>2011</v>
      </c>
      <c r="D103" s="129">
        <v>86.2</v>
      </c>
      <c r="E103" s="82">
        <v>-2.2999999999999998</v>
      </c>
      <c r="F103" s="144"/>
    </row>
    <row r="104" spans="1:6" s="6" customFormat="1" ht="18" customHeight="1">
      <c r="A104" s="268"/>
      <c r="B104" s="266"/>
      <c r="C104" s="15">
        <v>2012</v>
      </c>
      <c r="D104" s="129">
        <v>84.036699999999996</v>
      </c>
      <c r="E104" s="82">
        <v>-2.5096287703016316</v>
      </c>
      <c r="F104" s="144"/>
    </row>
    <row r="105" spans="1:6" s="6" customFormat="1" ht="18" customHeight="1">
      <c r="A105" s="268"/>
      <c r="B105" s="266"/>
      <c r="C105" s="15">
        <v>2013</v>
      </c>
      <c r="D105" s="129">
        <v>80.839590000000001</v>
      </c>
      <c r="E105" s="82">
        <v>-3.8044211636106553</v>
      </c>
      <c r="F105" s="144"/>
    </row>
    <row r="106" spans="1:6" s="6" customFormat="1" ht="18" customHeight="1">
      <c r="A106" s="268"/>
      <c r="B106" s="266"/>
      <c r="C106" s="15">
        <v>2014</v>
      </c>
      <c r="D106" s="129">
        <v>87.664848000000006</v>
      </c>
      <c r="E106" s="82">
        <v>8.4429646414584791</v>
      </c>
      <c r="F106" s="144"/>
    </row>
    <row r="107" spans="1:6" s="6" customFormat="1" ht="18" customHeight="1">
      <c r="A107" s="268"/>
      <c r="B107" s="266"/>
      <c r="C107" s="15">
        <v>2015</v>
      </c>
      <c r="D107" s="129">
        <v>95.984566999999998</v>
      </c>
      <c r="E107" s="82">
        <v>9.4903706443430913</v>
      </c>
      <c r="F107" s="144"/>
    </row>
    <row r="108" spans="1:6" s="6" customFormat="1" ht="18" customHeight="1">
      <c r="A108" s="268"/>
      <c r="B108" s="266"/>
      <c r="C108" s="15">
        <v>2016</v>
      </c>
      <c r="D108" s="129">
        <v>93.050517999999997</v>
      </c>
      <c r="E108" s="82">
        <v>-3.0567924528950594</v>
      </c>
      <c r="F108" s="144"/>
    </row>
    <row r="109" spans="1:6" s="6" customFormat="1" ht="18" customHeight="1">
      <c r="A109" s="268"/>
      <c r="B109" s="266"/>
      <c r="C109" s="15">
        <v>2017</v>
      </c>
      <c r="D109" s="129">
        <v>100.174639</v>
      </c>
      <c r="E109" s="82">
        <f>(D109-D108)/D108*100</f>
        <v>7.6561862879688674</v>
      </c>
      <c r="F109" s="144"/>
    </row>
    <row r="110" spans="1:6" s="6" customFormat="1" ht="18" customHeight="1">
      <c r="A110" s="195"/>
      <c r="B110" s="193"/>
      <c r="C110" s="15">
        <v>2018</v>
      </c>
      <c r="D110" s="129">
        <v>109.67700499999999</v>
      </c>
      <c r="E110" s="82">
        <f>(D110-D109)/D109*100</f>
        <v>9.4858000935745768</v>
      </c>
      <c r="F110" s="144"/>
    </row>
    <row r="111" spans="1:6" s="6" customFormat="1" ht="18" customHeight="1">
      <c r="A111" s="217"/>
      <c r="B111" s="215"/>
      <c r="C111" s="15">
        <v>2019</v>
      </c>
      <c r="D111" s="129">
        <v>125.746684</v>
      </c>
      <c r="E111" s="82">
        <f>(D111-D110)/D110*100</f>
        <v>14.651821500778588</v>
      </c>
      <c r="F111" s="144"/>
    </row>
    <row r="112" spans="1:6" s="6" customFormat="1" ht="18" customHeight="1">
      <c r="A112" s="233"/>
      <c r="B112" s="232"/>
      <c r="C112" s="15">
        <v>2020</v>
      </c>
      <c r="D112" s="129">
        <v>117.70456799999999</v>
      </c>
      <c r="E112" s="82">
        <f>(D112-D111)/D111*100</f>
        <v>-6.3954895224115864</v>
      </c>
      <c r="F112" s="144"/>
    </row>
    <row r="113" spans="1:6" s="6" customFormat="1" ht="18" customHeight="1">
      <c r="A113" s="267" t="s">
        <v>18</v>
      </c>
      <c r="B113" s="265" t="s">
        <v>64</v>
      </c>
      <c r="C113" s="15">
        <v>2006</v>
      </c>
      <c r="D113" s="129">
        <v>297.60000000000002</v>
      </c>
      <c r="E113" s="84" t="s">
        <v>124</v>
      </c>
      <c r="F113" s="144"/>
    </row>
    <row r="114" spans="1:6" s="6" customFormat="1" ht="18" customHeight="1">
      <c r="A114" s="268"/>
      <c r="B114" s="266"/>
      <c r="C114" s="7">
        <v>2007</v>
      </c>
      <c r="D114" s="129">
        <v>351.4</v>
      </c>
      <c r="E114" s="82">
        <v>18.077956989247301</v>
      </c>
      <c r="F114" s="144"/>
    </row>
    <row r="115" spans="1:6" s="6" customFormat="1" ht="18" customHeight="1">
      <c r="A115" s="268"/>
      <c r="B115" s="266"/>
      <c r="C115" s="7">
        <v>2008</v>
      </c>
      <c r="D115" s="129">
        <v>343.6</v>
      </c>
      <c r="E115" s="82">
        <v>-2.2196926579396536</v>
      </c>
      <c r="F115" s="144"/>
    </row>
    <row r="116" spans="1:6" s="6" customFormat="1" ht="18" customHeight="1">
      <c r="A116" s="268"/>
      <c r="B116" s="266"/>
      <c r="C116" s="7">
        <v>2009</v>
      </c>
      <c r="D116" s="129">
        <v>283.10000000000002</v>
      </c>
      <c r="E116" s="82">
        <v>-17.607683352735737</v>
      </c>
      <c r="F116" s="144"/>
    </row>
    <row r="117" spans="1:6" s="6" customFormat="1" ht="18" customHeight="1">
      <c r="A117" s="268"/>
      <c r="B117" s="266"/>
      <c r="C117" s="7">
        <v>2010</v>
      </c>
      <c r="D117" s="129">
        <v>268.2</v>
      </c>
      <c r="E117" s="82">
        <v>-5.2631578947368585</v>
      </c>
      <c r="F117" s="144"/>
    </row>
    <row r="118" spans="1:6" s="6" customFormat="1" ht="18" customHeight="1">
      <c r="A118" s="268"/>
      <c r="B118" s="266"/>
      <c r="C118" s="7">
        <v>2011</v>
      </c>
      <c r="D118" s="129">
        <v>248</v>
      </c>
      <c r="E118" s="82">
        <v>-7.5</v>
      </c>
      <c r="F118" s="144"/>
    </row>
    <row r="119" spans="1:6" s="6" customFormat="1" ht="18" customHeight="1">
      <c r="A119" s="268"/>
      <c r="B119" s="266"/>
      <c r="C119" s="15">
        <v>2012</v>
      </c>
      <c r="D119" s="129">
        <v>271.14159999999998</v>
      </c>
      <c r="E119" s="82">
        <v>9.331290322580637</v>
      </c>
      <c r="F119" s="144"/>
    </row>
    <row r="120" spans="1:6" s="6" customFormat="1" ht="18" customHeight="1">
      <c r="A120" s="268"/>
      <c r="B120" s="266"/>
      <c r="C120" s="15">
        <v>2013</v>
      </c>
      <c r="D120" s="129">
        <v>283.1148</v>
      </c>
      <c r="E120" s="82">
        <v>4.4158476604106562</v>
      </c>
      <c r="F120" s="144"/>
    </row>
    <row r="121" spans="1:6" s="6" customFormat="1" ht="18" customHeight="1">
      <c r="A121" s="268"/>
      <c r="B121" s="266"/>
      <c r="C121" s="15">
        <v>2014</v>
      </c>
      <c r="D121" s="129">
        <v>312.47967599999998</v>
      </c>
      <c r="E121" s="82">
        <v>10.372073801864113</v>
      </c>
      <c r="F121" s="144"/>
    </row>
    <row r="122" spans="1:6" s="6" customFormat="1" ht="18" customHeight="1">
      <c r="A122" s="268"/>
      <c r="B122" s="266"/>
      <c r="C122" s="15">
        <v>2015</v>
      </c>
      <c r="D122" s="129">
        <v>357.62056999999999</v>
      </c>
      <c r="E122" s="82">
        <v>14.446025603277956</v>
      </c>
      <c r="F122" s="144"/>
    </row>
    <row r="123" spans="1:6" s="6" customFormat="1" ht="18" customHeight="1">
      <c r="A123" s="268"/>
      <c r="B123" s="266"/>
      <c r="C123" s="15">
        <v>2016</v>
      </c>
      <c r="D123" s="129">
        <v>374.79291599999999</v>
      </c>
      <c r="E123" s="82">
        <v>4.8018339660942901</v>
      </c>
      <c r="F123" s="144"/>
    </row>
    <row r="124" spans="1:6" s="6" customFormat="1" ht="18" customHeight="1">
      <c r="A124" s="268"/>
      <c r="B124" s="266"/>
      <c r="C124" s="15">
        <v>2017</v>
      </c>
      <c r="D124" s="129">
        <v>410.37313599999999</v>
      </c>
      <c r="E124" s="82">
        <f>(D124-D123)/D123*100</f>
        <v>9.4933010953707555</v>
      </c>
      <c r="F124" s="144"/>
    </row>
    <row r="125" spans="1:6" s="6" customFormat="1" ht="18" customHeight="1">
      <c r="A125" s="195"/>
      <c r="B125" s="193"/>
      <c r="C125" s="15">
        <v>2018</v>
      </c>
      <c r="D125" s="129">
        <v>453.49362600000001</v>
      </c>
      <c r="E125" s="82">
        <f>(D125-D124)/D124*100</f>
        <v>10.507629817172052</v>
      </c>
      <c r="F125" s="144"/>
    </row>
    <row r="126" spans="1:6" s="6" customFormat="1" ht="18" customHeight="1">
      <c r="A126" s="217"/>
      <c r="B126" s="215"/>
      <c r="C126" s="15">
        <v>2019</v>
      </c>
      <c r="D126" s="129">
        <v>504.05573800000002</v>
      </c>
      <c r="E126" s="82">
        <f>(D126-D125)/D125*100</f>
        <v>11.149464755652378</v>
      </c>
      <c r="F126" s="144"/>
    </row>
    <row r="127" spans="1:6" s="6" customFormat="1" ht="18" customHeight="1">
      <c r="A127" s="233"/>
      <c r="B127" s="232"/>
      <c r="C127" s="15">
        <v>2020</v>
      </c>
      <c r="D127" s="129">
        <v>390.92566499999998</v>
      </c>
      <c r="E127" s="82">
        <f>(D127-D126)/D126*100</f>
        <v>-22.443960949413899</v>
      </c>
      <c r="F127" s="144"/>
    </row>
    <row r="128" spans="1:6" s="6" customFormat="1" ht="18" customHeight="1">
      <c r="A128" s="267" t="s">
        <v>19</v>
      </c>
      <c r="B128" s="265" t="s">
        <v>65</v>
      </c>
      <c r="C128" s="15">
        <v>2006</v>
      </c>
      <c r="D128" s="129">
        <v>48.7</v>
      </c>
      <c r="E128" s="84" t="s">
        <v>124</v>
      </c>
      <c r="F128" s="144"/>
    </row>
    <row r="129" spans="1:6" s="6" customFormat="1" ht="18" customHeight="1">
      <c r="A129" s="268"/>
      <c r="B129" s="266"/>
      <c r="C129" s="7">
        <v>2007</v>
      </c>
      <c r="D129" s="129">
        <v>51.2</v>
      </c>
      <c r="E129" s="82">
        <v>5.1334702258726939</v>
      </c>
      <c r="F129" s="144"/>
    </row>
    <row r="130" spans="1:6" s="6" customFormat="1" ht="18" customHeight="1">
      <c r="A130" s="268"/>
      <c r="B130" s="266"/>
      <c r="C130" s="7">
        <v>2008</v>
      </c>
      <c r="D130" s="129">
        <v>52.7</v>
      </c>
      <c r="E130" s="82">
        <v>2.9296875</v>
      </c>
      <c r="F130" s="144"/>
    </row>
    <row r="131" spans="1:6" s="6" customFormat="1" ht="18" customHeight="1">
      <c r="A131" s="268"/>
      <c r="B131" s="266"/>
      <c r="C131" s="7">
        <v>2009</v>
      </c>
      <c r="D131" s="129">
        <v>46.9</v>
      </c>
      <c r="E131" s="82">
        <v>-11.005692599620499</v>
      </c>
      <c r="F131" s="144"/>
    </row>
    <row r="132" spans="1:6" s="6" customFormat="1" ht="18" customHeight="1">
      <c r="A132" s="268"/>
      <c r="B132" s="266"/>
      <c r="C132" s="7">
        <v>2010</v>
      </c>
      <c r="D132" s="129">
        <v>50.7</v>
      </c>
      <c r="E132" s="82">
        <v>8.102345415778256</v>
      </c>
      <c r="F132" s="144"/>
    </row>
    <row r="133" spans="1:6" s="6" customFormat="1" ht="18" customHeight="1">
      <c r="A133" s="268"/>
      <c r="B133" s="266"/>
      <c r="C133" s="7">
        <v>2011</v>
      </c>
      <c r="D133" s="129">
        <v>54.8</v>
      </c>
      <c r="E133" s="82">
        <v>8.1</v>
      </c>
      <c r="F133" s="144"/>
    </row>
    <row r="134" spans="1:6" s="6" customFormat="1" ht="18" customHeight="1">
      <c r="A134" s="268"/>
      <c r="B134" s="266"/>
      <c r="C134" s="15">
        <v>2012</v>
      </c>
      <c r="D134" s="129">
        <v>53.14246</v>
      </c>
      <c r="E134" s="82">
        <v>-3.0247080291970754</v>
      </c>
      <c r="F134" s="144"/>
    </row>
    <row r="135" spans="1:6" s="6" customFormat="1" ht="18" customHeight="1">
      <c r="A135" s="268"/>
      <c r="B135" s="266"/>
      <c r="C135" s="15">
        <v>2013</v>
      </c>
      <c r="D135" s="129">
        <v>55.678820000000002</v>
      </c>
      <c r="E135" s="82">
        <v>4.7727560974783669</v>
      </c>
      <c r="F135" s="144"/>
    </row>
    <row r="136" spans="1:6" s="6" customFormat="1" ht="18" customHeight="1">
      <c r="A136" s="268"/>
      <c r="B136" s="266"/>
      <c r="C136" s="15">
        <v>2014</v>
      </c>
      <c r="D136" s="129">
        <v>56.097175999999997</v>
      </c>
      <c r="E136" s="82">
        <v>0.75137368212903166</v>
      </c>
      <c r="F136" s="144"/>
    </row>
    <row r="137" spans="1:6" s="6" customFormat="1" ht="18" customHeight="1">
      <c r="A137" s="268"/>
      <c r="B137" s="266"/>
      <c r="C137" s="15">
        <v>2015</v>
      </c>
      <c r="D137" s="129">
        <v>58.834204999999997</v>
      </c>
      <c r="E137" s="82">
        <v>4.8790851789045488</v>
      </c>
      <c r="F137" s="144"/>
    </row>
    <row r="138" spans="1:6" s="6" customFormat="1" ht="18" customHeight="1">
      <c r="A138" s="268"/>
      <c r="B138" s="266"/>
      <c r="C138" s="15">
        <v>2016</v>
      </c>
      <c r="D138" s="129">
        <v>60.032646</v>
      </c>
      <c r="E138" s="82">
        <v>2.0369800186813141</v>
      </c>
      <c r="F138" s="144"/>
    </row>
    <row r="139" spans="1:6" s="6" customFormat="1" ht="18" customHeight="1">
      <c r="A139" s="268"/>
      <c r="B139" s="266"/>
      <c r="C139" s="15">
        <v>2017</v>
      </c>
      <c r="D139" s="129">
        <v>62.748905999999998</v>
      </c>
      <c r="E139" s="82">
        <f>(D139-D138)/D138*100</f>
        <v>4.5246381443856372</v>
      </c>
      <c r="F139" s="144"/>
    </row>
    <row r="140" spans="1:6" s="6" customFormat="1" ht="18" customHeight="1">
      <c r="A140" s="195"/>
      <c r="B140" s="193"/>
      <c r="C140" s="15">
        <v>2018</v>
      </c>
      <c r="D140" s="129">
        <v>67.106641999999994</v>
      </c>
      <c r="E140" s="82">
        <f>(D140-D139)/D139*100</f>
        <v>6.9447202792666944</v>
      </c>
      <c r="F140" s="144"/>
    </row>
    <row r="141" spans="1:6" s="6" customFormat="1" ht="18" customHeight="1">
      <c r="A141" s="217"/>
      <c r="B141" s="215"/>
      <c r="C141" s="15">
        <v>2019</v>
      </c>
      <c r="D141" s="129">
        <v>72.721498999999994</v>
      </c>
      <c r="E141" s="82">
        <f>(D141-D140)/D140*100</f>
        <v>8.3670659604752693</v>
      </c>
      <c r="F141" s="144"/>
    </row>
    <row r="142" spans="1:6" s="6" customFormat="1" ht="18" customHeight="1">
      <c r="A142" s="233"/>
      <c r="B142" s="232"/>
      <c r="C142" s="15">
        <v>2020</v>
      </c>
      <c r="D142" s="129">
        <v>70.974016000000006</v>
      </c>
      <c r="E142" s="82">
        <f>(D142-D141)/D141*100</f>
        <v>-2.4029798945700889</v>
      </c>
      <c r="F142" s="144"/>
    </row>
    <row r="143" spans="1:6" s="6" customFormat="1" ht="18" customHeight="1">
      <c r="A143" s="267" t="s">
        <v>20</v>
      </c>
      <c r="B143" s="265" t="s">
        <v>66</v>
      </c>
      <c r="C143" s="15">
        <v>2006</v>
      </c>
      <c r="D143" s="129">
        <v>455.6</v>
      </c>
      <c r="E143" s="84" t="s">
        <v>124</v>
      </c>
      <c r="F143" s="144"/>
    </row>
    <row r="144" spans="1:6" s="6" customFormat="1" ht="18" customHeight="1">
      <c r="A144" s="268"/>
      <c r="B144" s="266"/>
      <c r="C144" s="7">
        <v>2007</v>
      </c>
      <c r="D144" s="129">
        <v>491.4</v>
      </c>
      <c r="E144" s="82">
        <v>7.8577699736610995</v>
      </c>
      <c r="F144" s="144"/>
    </row>
    <row r="145" spans="1:6" s="6" customFormat="1" ht="18" customHeight="1">
      <c r="A145" s="268"/>
      <c r="B145" s="266"/>
      <c r="C145" s="7">
        <v>2008</v>
      </c>
      <c r="D145" s="129">
        <v>463</v>
      </c>
      <c r="E145" s="82">
        <v>-5.7794057794057778</v>
      </c>
      <c r="F145" s="144"/>
    </row>
    <row r="146" spans="1:6" s="6" customFormat="1" ht="18" customHeight="1">
      <c r="A146" s="268"/>
      <c r="B146" s="266"/>
      <c r="C146" s="7">
        <v>2009</v>
      </c>
      <c r="D146" s="129">
        <v>417.8</v>
      </c>
      <c r="E146" s="82">
        <v>-9.7624190064794831</v>
      </c>
      <c r="F146" s="144"/>
    </row>
    <row r="147" spans="1:6" s="6" customFormat="1" ht="18" customHeight="1">
      <c r="A147" s="268"/>
      <c r="B147" s="266"/>
      <c r="C147" s="7">
        <v>2010</v>
      </c>
      <c r="D147" s="129">
        <v>430</v>
      </c>
      <c r="E147" s="82">
        <v>2.920057443752988</v>
      </c>
      <c r="F147" s="144"/>
    </row>
    <row r="148" spans="1:6" s="6" customFormat="1" ht="18" customHeight="1">
      <c r="A148" s="268"/>
      <c r="B148" s="266"/>
      <c r="C148" s="7">
        <v>2011</v>
      </c>
      <c r="D148" s="129">
        <v>423.4</v>
      </c>
      <c r="E148" s="82">
        <v>-1.5</v>
      </c>
      <c r="F148" s="144"/>
    </row>
    <row r="149" spans="1:6" s="6" customFormat="1" ht="18" customHeight="1">
      <c r="A149" s="268"/>
      <c r="B149" s="266"/>
      <c r="C149" s="15">
        <v>2012</v>
      </c>
      <c r="D149" s="129">
        <v>402.82679999999999</v>
      </c>
      <c r="E149" s="82">
        <v>-4.8590458195559725</v>
      </c>
      <c r="F149" s="144"/>
    </row>
    <row r="150" spans="1:6" s="6" customFormat="1" ht="18" customHeight="1">
      <c r="A150" s="268"/>
      <c r="B150" s="266"/>
      <c r="C150" s="15">
        <v>2013</v>
      </c>
      <c r="D150" s="129">
        <v>415.9785</v>
      </c>
      <c r="E150" s="82">
        <v>3.2648522888745251</v>
      </c>
      <c r="F150" s="144"/>
    </row>
    <row r="151" spans="1:6" s="6" customFormat="1" ht="18" customHeight="1">
      <c r="A151" s="268"/>
      <c r="B151" s="266"/>
      <c r="C151" s="15">
        <v>2014</v>
      </c>
      <c r="D151" s="129">
        <v>434.24854499999998</v>
      </c>
      <c r="E151" s="82">
        <v>4.39206473411486</v>
      </c>
      <c r="F151" s="144"/>
    </row>
    <row r="152" spans="1:6" s="6" customFormat="1" ht="18" customHeight="1">
      <c r="A152" s="268"/>
      <c r="B152" s="266"/>
      <c r="C152" s="15">
        <v>2015</v>
      </c>
      <c r="D152" s="129">
        <v>466.01892299999997</v>
      </c>
      <c r="E152" s="82">
        <v>7.3161737364025008</v>
      </c>
      <c r="F152" s="144"/>
    </row>
    <row r="153" spans="1:6" s="6" customFormat="1" ht="18" customHeight="1">
      <c r="A153" s="268"/>
      <c r="B153" s="266"/>
      <c r="C153" s="15">
        <v>2016</v>
      </c>
      <c r="D153" s="129">
        <v>500.33194700000001</v>
      </c>
      <c r="E153" s="82">
        <v>7.363010879281406</v>
      </c>
      <c r="F153" s="144"/>
    </row>
    <row r="154" spans="1:6" s="6" customFormat="1" ht="18" customHeight="1">
      <c r="A154" s="268"/>
      <c r="B154" s="266"/>
      <c r="C154" s="15">
        <v>2017</v>
      </c>
      <c r="D154" s="129">
        <v>534.83176200000003</v>
      </c>
      <c r="E154" s="82">
        <f>(D154-D153)/D153*100</f>
        <v>6.8953851951412597</v>
      </c>
      <c r="F154" s="144"/>
    </row>
    <row r="155" spans="1:6" s="6" customFormat="1" ht="18" customHeight="1">
      <c r="A155" s="195"/>
      <c r="B155" s="193"/>
      <c r="C155" s="15">
        <v>2018</v>
      </c>
      <c r="D155" s="129">
        <v>610.96949199999995</v>
      </c>
      <c r="E155" s="82">
        <f>(D155-D154)/D154*100</f>
        <v>14.235828050915181</v>
      </c>
      <c r="F155" s="144"/>
    </row>
    <row r="156" spans="1:6" s="6" customFormat="1" ht="18" customHeight="1">
      <c r="A156" s="217"/>
      <c r="B156" s="215"/>
      <c r="C156" s="15">
        <v>2019</v>
      </c>
      <c r="D156" s="129">
        <v>656.37071900000001</v>
      </c>
      <c r="E156" s="82">
        <f>(D156-D155)/D155*100</f>
        <v>7.4310137567392758</v>
      </c>
      <c r="F156" s="144"/>
    </row>
    <row r="157" spans="1:6" s="6" customFormat="1" ht="18" customHeight="1">
      <c r="A157" s="233"/>
      <c r="B157" s="232"/>
      <c r="C157" s="15">
        <v>2020</v>
      </c>
      <c r="D157" s="129">
        <v>680.47506299999998</v>
      </c>
      <c r="E157" s="82">
        <f>(D157-D156)/D156*100</f>
        <v>3.6723673531207548</v>
      </c>
      <c r="F157" s="144"/>
    </row>
    <row r="158" spans="1:6" s="6" customFormat="1" ht="18" customHeight="1">
      <c r="A158" s="267" t="s">
        <v>21</v>
      </c>
      <c r="B158" s="265" t="s">
        <v>67</v>
      </c>
      <c r="C158" s="15">
        <v>2006</v>
      </c>
      <c r="D158" s="129">
        <v>8032.1</v>
      </c>
      <c r="E158" s="84" t="s">
        <v>124</v>
      </c>
      <c r="F158" s="144"/>
    </row>
    <row r="159" spans="1:6" s="6" customFormat="1" ht="18" customHeight="1">
      <c r="A159" s="268"/>
      <c r="B159" s="266"/>
      <c r="C159" s="7">
        <v>2007</v>
      </c>
      <c r="D159" s="129">
        <v>8672.7000000000007</v>
      </c>
      <c r="E159" s="82">
        <v>7.9754983130190249</v>
      </c>
      <c r="F159" s="144"/>
    </row>
    <row r="160" spans="1:6" s="6" customFormat="1" ht="18" customHeight="1">
      <c r="A160" s="268"/>
      <c r="B160" s="266"/>
      <c r="C160" s="7">
        <v>2008</v>
      </c>
      <c r="D160" s="129">
        <v>9582.2000000000007</v>
      </c>
      <c r="E160" s="82">
        <v>10.489236339317621</v>
      </c>
      <c r="F160" s="144"/>
    </row>
    <row r="161" spans="1:6" s="6" customFormat="1" ht="18" customHeight="1">
      <c r="A161" s="268"/>
      <c r="B161" s="266"/>
      <c r="C161" s="7">
        <v>2009</v>
      </c>
      <c r="D161" s="129">
        <v>9230.9</v>
      </c>
      <c r="E161" s="82">
        <v>-3.6681833361162153</v>
      </c>
      <c r="F161" s="144"/>
    </row>
    <row r="162" spans="1:6" s="6" customFormat="1" ht="18" customHeight="1">
      <c r="A162" s="268"/>
      <c r="B162" s="266"/>
      <c r="C162" s="7">
        <v>2010</v>
      </c>
      <c r="D162" s="129">
        <v>9917</v>
      </c>
      <c r="E162" s="82">
        <v>7.4337280221863589</v>
      </c>
      <c r="F162" s="144"/>
    </row>
    <row r="163" spans="1:6" s="6" customFormat="1" ht="18" customHeight="1">
      <c r="A163" s="268"/>
      <c r="B163" s="266"/>
      <c r="C163" s="7">
        <v>2011</v>
      </c>
      <c r="D163" s="129">
        <v>10516.8</v>
      </c>
      <c r="E163" s="82">
        <v>6</v>
      </c>
      <c r="F163" s="144"/>
    </row>
    <row r="164" spans="1:6" s="6" customFormat="1" ht="18" customHeight="1">
      <c r="A164" s="268"/>
      <c r="B164" s="266"/>
      <c r="C164" s="15">
        <v>2012</v>
      </c>
      <c r="D164" s="129">
        <v>10276.67</v>
      </c>
      <c r="E164" s="82">
        <v>-2.2832991023885518</v>
      </c>
      <c r="F164" s="144"/>
    </row>
    <row r="165" spans="1:6" s="6" customFormat="1" ht="18" customHeight="1">
      <c r="A165" s="268"/>
      <c r="B165" s="266"/>
      <c r="C165" s="15">
        <v>2013</v>
      </c>
      <c r="D165" s="129">
        <v>10289.469999999999</v>
      </c>
      <c r="E165" s="82">
        <v>0.12455396543821368</v>
      </c>
      <c r="F165" s="144"/>
    </row>
    <row r="166" spans="1:6" s="6" customFormat="1" ht="18" customHeight="1">
      <c r="A166" s="268"/>
      <c r="B166" s="266"/>
      <c r="C166" s="15">
        <v>2014</v>
      </c>
      <c r="D166" s="129">
        <v>10485.673543999999</v>
      </c>
      <c r="E166" s="82">
        <v>1.9068381947758239</v>
      </c>
      <c r="F166" s="144"/>
    </row>
    <row r="167" spans="1:6" s="6" customFormat="1" ht="18" customHeight="1">
      <c r="A167" s="268"/>
      <c r="B167" s="266"/>
      <c r="C167" s="15">
        <v>2015</v>
      </c>
      <c r="D167" s="129">
        <v>10573.358996000001</v>
      </c>
      <c r="E167" s="82">
        <v>0.83624052982439046</v>
      </c>
      <c r="F167" s="144"/>
    </row>
    <row r="168" spans="1:6" s="6" customFormat="1" ht="18" customHeight="1">
      <c r="A168" s="268"/>
      <c r="B168" s="266"/>
      <c r="C168" s="15">
        <v>2016</v>
      </c>
      <c r="D168" s="129">
        <v>11082.588137999999</v>
      </c>
      <c r="E168" s="82">
        <v>4.8161529575666959</v>
      </c>
      <c r="F168" s="144"/>
    </row>
    <row r="169" spans="1:6" s="6" customFormat="1" ht="18" customHeight="1">
      <c r="A169" s="268"/>
      <c r="B169" s="266"/>
      <c r="C169" s="15">
        <v>2017</v>
      </c>
      <c r="D169" s="129">
        <v>11889.917611000001</v>
      </c>
      <c r="E169" s="82">
        <f>(D169-D168)/D168*100</f>
        <v>7.2846654855992412</v>
      </c>
      <c r="F169" s="144"/>
    </row>
    <row r="170" spans="1:6" s="6" customFormat="1" ht="18" customHeight="1">
      <c r="A170" s="195"/>
      <c r="B170" s="193"/>
      <c r="C170" s="15">
        <v>2018</v>
      </c>
      <c r="D170" s="129">
        <v>12738.073833</v>
      </c>
      <c r="E170" s="82">
        <f>(D170-D169)/D169*100</f>
        <v>7.1334070575503796</v>
      </c>
      <c r="F170" s="144"/>
    </row>
    <row r="171" spans="1:6" s="6" customFormat="1" ht="18" customHeight="1">
      <c r="A171" s="217"/>
      <c r="B171" s="215"/>
      <c r="C171" s="15">
        <v>2019</v>
      </c>
      <c r="D171" s="129">
        <v>13301.950537999999</v>
      </c>
      <c r="E171" s="82">
        <f>(D171-D170)/D170*100</f>
        <v>4.4267030666692069</v>
      </c>
      <c r="F171" s="144"/>
    </row>
    <row r="172" spans="1:6" s="6" customFormat="1" ht="18" customHeight="1">
      <c r="A172" s="233"/>
      <c r="B172" s="232"/>
      <c r="C172" s="15">
        <v>2020</v>
      </c>
      <c r="D172" s="129">
        <v>11065.395089</v>
      </c>
      <c r="E172" s="82">
        <f>(D172-D171)/D171*100</f>
        <v>-16.813740530840033</v>
      </c>
      <c r="F172" s="144"/>
    </row>
    <row r="173" spans="1:6" s="6" customFormat="1" ht="18" customHeight="1">
      <c r="A173" s="267" t="s">
        <v>22</v>
      </c>
      <c r="B173" s="265" t="s">
        <v>68</v>
      </c>
      <c r="C173" s="15">
        <v>2006</v>
      </c>
      <c r="D173" s="129">
        <v>45.7</v>
      </c>
      <c r="E173" s="84" t="s">
        <v>124</v>
      </c>
      <c r="F173" s="144"/>
    </row>
    <row r="174" spans="1:6" s="6" customFormat="1" ht="18" customHeight="1">
      <c r="A174" s="268"/>
      <c r="B174" s="266"/>
      <c r="C174" s="7">
        <v>2007</v>
      </c>
      <c r="D174" s="129">
        <v>48.7</v>
      </c>
      <c r="E174" s="82">
        <v>6.5645514223194645</v>
      </c>
      <c r="F174" s="144"/>
    </row>
    <row r="175" spans="1:6" s="6" customFormat="1" ht="18" customHeight="1">
      <c r="A175" s="268"/>
      <c r="B175" s="266"/>
      <c r="C175" s="7">
        <v>2008</v>
      </c>
      <c r="D175" s="129">
        <v>48.7</v>
      </c>
      <c r="E175" s="82">
        <v>0</v>
      </c>
      <c r="F175" s="144"/>
    </row>
    <row r="176" spans="1:6" s="6" customFormat="1" ht="18" customHeight="1">
      <c r="A176" s="268"/>
      <c r="B176" s="266"/>
      <c r="C176" s="7">
        <v>2009</v>
      </c>
      <c r="D176" s="129">
        <v>45.4</v>
      </c>
      <c r="E176" s="82">
        <v>-6.7761806981519568</v>
      </c>
      <c r="F176" s="144"/>
    </row>
    <row r="177" spans="1:6" s="6" customFormat="1" ht="18" customHeight="1">
      <c r="A177" s="268"/>
      <c r="B177" s="266"/>
      <c r="C177" s="7">
        <v>2010</v>
      </c>
      <c r="D177" s="129">
        <v>49</v>
      </c>
      <c r="E177" s="82">
        <v>7.9295154185021977</v>
      </c>
      <c r="F177" s="144"/>
    </row>
    <row r="178" spans="1:6" s="6" customFormat="1" ht="18" customHeight="1">
      <c r="A178" s="268"/>
      <c r="B178" s="266"/>
      <c r="C178" s="7">
        <v>2011</v>
      </c>
      <c r="D178" s="129">
        <v>46.1</v>
      </c>
      <c r="E178" s="82">
        <v>-5.9</v>
      </c>
      <c r="F178" s="144"/>
    </row>
    <row r="179" spans="1:6" s="6" customFormat="1" ht="18" customHeight="1">
      <c r="A179" s="268"/>
      <c r="B179" s="266"/>
      <c r="C179" s="15">
        <v>2012</v>
      </c>
      <c r="D179" s="129">
        <v>63.63485</v>
      </c>
      <c r="E179" s="82">
        <v>38.03655097613882</v>
      </c>
      <c r="F179" s="144"/>
    </row>
    <row r="180" spans="1:6" s="6" customFormat="1" ht="18" customHeight="1">
      <c r="A180" s="268"/>
      <c r="B180" s="266"/>
      <c r="C180" s="15">
        <v>2013</v>
      </c>
      <c r="D180" s="129">
        <v>70.728470000000002</v>
      </c>
      <c r="E180" s="82">
        <v>11.147382291307361</v>
      </c>
      <c r="F180" s="144"/>
    </row>
    <row r="181" spans="1:6" s="6" customFormat="1" ht="18" customHeight="1">
      <c r="A181" s="268"/>
      <c r="B181" s="266"/>
      <c r="C181" s="15">
        <v>2014</v>
      </c>
      <c r="D181" s="129">
        <v>75.240509000000003</v>
      </c>
      <c r="E181" s="82">
        <v>6.3793815983860549</v>
      </c>
      <c r="F181" s="144"/>
    </row>
    <row r="182" spans="1:6" s="6" customFormat="1" ht="18" customHeight="1">
      <c r="A182" s="268"/>
      <c r="B182" s="266"/>
      <c r="C182" s="15">
        <v>2015</v>
      </c>
      <c r="D182" s="129">
        <v>76.529670999999993</v>
      </c>
      <c r="E182" s="82">
        <v>1.713388196244114</v>
      </c>
      <c r="F182" s="144"/>
    </row>
    <row r="183" spans="1:6" s="6" customFormat="1" ht="18" customHeight="1">
      <c r="A183" s="268"/>
      <c r="B183" s="266"/>
      <c r="C183" s="15">
        <v>2016</v>
      </c>
      <c r="D183" s="129">
        <v>77.795884000000001</v>
      </c>
      <c r="E183" s="82">
        <v>1.6545386690607984</v>
      </c>
      <c r="F183" s="144"/>
    </row>
    <row r="184" spans="1:6" s="6" customFormat="1" ht="18" customHeight="1">
      <c r="A184" s="268"/>
      <c r="B184" s="266"/>
      <c r="C184" s="15">
        <v>2017</v>
      </c>
      <c r="D184" s="129">
        <v>82.739029000000002</v>
      </c>
      <c r="E184" s="82">
        <f>(D184-D183)/D183*100</f>
        <v>6.3539929696023529</v>
      </c>
      <c r="F184" s="144"/>
    </row>
    <row r="185" spans="1:6" s="6" customFormat="1" ht="18" customHeight="1">
      <c r="A185" s="195"/>
      <c r="B185" s="193"/>
      <c r="C185" s="15">
        <v>2018</v>
      </c>
      <c r="D185" s="129">
        <v>90.241206000000005</v>
      </c>
      <c r="E185" s="82">
        <f>(D185-D184)/D184*100</f>
        <v>9.0672770646123997</v>
      </c>
      <c r="F185" s="144"/>
    </row>
    <row r="186" spans="1:6" s="6" customFormat="1" ht="18" customHeight="1">
      <c r="A186" s="217"/>
      <c r="B186" s="215"/>
      <c r="C186" s="15">
        <v>2019</v>
      </c>
      <c r="D186" s="129">
        <v>97.117104999999995</v>
      </c>
      <c r="E186" s="82">
        <f>(D186-D185)/D185*100</f>
        <v>7.6194670979906771</v>
      </c>
      <c r="F186" s="144"/>
    </row>
    <row r="187" spans="1:6" s="6" customFormat="1" ht="18" customHeight="1">
      <c r="A187" s="233"/>
      <c r="B187" s="232"/>
      <c r="C187" s="15">
        <v>2020</v>
      </c>
      <c r="D187" s="129">
        <v>90.907094000000001</v>
      </c>
      <c r="E187" s="82">
        <f>(D187-D186)/D186*100</f>
        <v>-6.3943534972546745</v>
      </c>
      <c r="F187" s="144"/>
    </row>
    <row r="188" spans="1:6" s="6" customFormat="1" ht="18" customHeight="1">
      <c r="A188" s="267" t="s">
        <v>23</v>
      </c>
      <c r="B188" s="265" t="s">
        <v>69</v>
      </c>
      <c r="C188" s="15">
        <v>2006</v>
      </c>
      <c r="D188" s="129">
        <v>2135.5</v>
      </c>
      <c r="E188" s="84" t="s">
        <v>124</v>
      </c>
      <c r="F188" s="144"/>
    </row>
    <row r="189" spans="1:6" s="6" customFormat="1" ht="18" customHeight="1">
      <c r="A189" s="268"/>
      <c r="B189" s="266"/>
      <c r="C189" s="7">
        <v>2007</v>
      </c>
      <c r="D189" s="129">
        <v>2315.8000000000002</v>
      </c>
      <c r="E189" s="82">
        <v>8.4429875907281691</v>
      </c>
      <c r="F189" s="144"/>
    </row>
    <row r="190" spans="1:6" s="6" customFormat="1" ht="18" customHeight="1">
      <c r="A190" s="268"/>
      <c r="B190" s="266"/>
      <c r="C190" s="7">
        <v>2008</v>
      </c>
      <c r="D190" s="129">
        <v>2251.1999999999998</v>
      </c>
      <c r="E190" s="82">
        <v>-2.7895327748510335</v>
      </c>
      <c r="F190" s="144"/>
    </row>
    <row r="191" spans="1:6" s="6" customFormat="1" ht="18" customHeight="1">
      <c r="A191" s="268"/>
      <c r="B191" s="266"/>
      <c r="C191" s="7">
        <v>2009</v>
      </c>
      <c r="D191" s="129">
        <v>2199.4</v>
      </c>
      <c r="E191" s="82">
        <v>-2.3009950248756073</v>
      </c>
      <c r="F191" s="144"/>
    </row>
    <row r="192" spans="1:6" s="6" customFormat="1" ht="18" customHeight="1">
      <c r="A192" s="268"/>
      <c r="B192" s="266"/>
      <c r="C192" s="7">
        <v>2010</v>
      </c>
      <c r="D192" s="129">
        <v>2368</v>
      </c>
      <c r="E192" s="82">
        <v>7.665727016459023</v>
      </c>
      <c r="F192" s="144"/>
    </row>
    <row r="193" spans="1:6" s="6" customFormat="1" ht="18" customHeight="1">
      <c r="A193" s="268"/>
      <c r="B193" s="266"/>
      <c r="C193" s="7">
        <v>2011</v>
      </c>
      <c r="D193" s="129">
        <v>2322.4</v>
      </c>
      <c r="E193" s="82">
        <v>-1.9</v>
      </c>
      <c r="F193" s="144"/>
    </row>
    <row r="194" spans="1:6" s="6" customFormat="1" ht="18" customHeight="1">
      <c r="A194" s="268"/>
      <c r="B194" s="266"/>
      <c r="C194" s="15">
        <v>2012</v>
      </c>
      <c r="D194" s="129">
        <v>2258.25</v>
      </c>
      <c r="E194" s="82">
        <v>-2.7622287289011402</v>
      </c>
      <c r="F194" s="144"/>
    </row>
    <row r="195" spans="1:6" s="6" customFormat="1" ht="18" customHeight="1">
      <c r="A195" s="268"/>
      <c r="B195" s="266"/>
      <c r="C195" s="15">
        <v>2013</v>
      </c>
      <c r="D195" s="129">
        <v>2290.6849999999999</v>
      </c>
      <c r="E195" s="82">
        <v>1.4362891619616935</v>
      </c>
      <c r="F195" s="144"/>
    </row>
    <row r="196" spans="1:6" s="6" customFormat="1" ht="18" customHeight="1">
      <c r="A196" s="268"/>
      <c r="B196" s="266"/>
      <c r="C196" s="15">
        <v>2014</v>
      </c>
      <c r="D196" s="129">
        <v>2355.9993169999998</v>
      </c>
      <c r="E196" s="82">
        <v>2.8513006808007146</v>
      </c>
      <c r="F196" s="144"/>
    </row>
    <row r="197" spans="1:6" s="6" customFormat="1" ht="18" customHeight="1">
      <c r="A197" s="268"/>
      <c r="B197" s="266"/>
      <c r="C197" s="15">
        <v>2015</v>
      </c>
      <c r="D197" s="129">
        <v>2502.00279</v>
      </c>
      <c r="E197" s="82">
        <v>6.197093180226938</v>
      </c>
      <c r="F197" s="144"/>
    </row>
    <row r="198" spans="1:6" s="6" customFormat="1" ht="18" customHeight="1">
      <c r="A198" s="268"/>
      <c r="B198" s="266"/>
      <c r="C198" s="15">
        <v>2016</v>
      </c>
      <c r="D198" s="129">
        <v>2618.2889089999999</v>
      </c>
      <c r="E198" s="82">
        <v>4.6477213960260961</v>
      </c>
      <c r="F198" s="144"/>
    </row>
    <row r="199" spans="1:6" s="6" customFormat="1" ht="18" customHeight="1">
      <c r="A199" s="268"/>
      <c r="B199" s="266"/>
      <c r="C199" s="15">
        <v>2017</v>
      </c>
      <c r="D199" s="129">
        <v>2839.0806619999998</v>
      </c>
      <c r="E199" s="82">
        <f>(D199-D198)/D198*100</f>
        <v>8.4326734242756558</v>
      </c>
      <c r="F199" s="144"/>
    </row>
    <row r="200" spans="1:6" s="6" customFormat="1" ht="18" customHeight="1">
      <c r="A200" s="195"/>
      <c r="B200" s="193"/>
      <c r="C200" s="15">
        <v>2018</v>
      </c>
      <c r="D200" s="129">
        <v>3138.3876909999999</v>
      </c>
      <c r="E200" s="82">
        <f>(D200-D199)/D199*100</f>
        <v>10.542392578207068</v>
      </c>
      <c r="F200" s="144"/>
    </row>
    <row r="201" spans="1:6" s="6" customFormat="1" ht="18" customHeight="1">
      <c r="A201" s="217"/>
      <c r="B201" s="215"/>
      <c r="C201" s="15">
        <v>2019</v>
      </c>
      <c r="D201" s="129">
        <v>3395.6879429999999</v>
      </c>
      <c r="E201" s="82">
        <f>(D201-D200)/D200*100</f>
        <v>8.1984852520886342</v>
      </c>
      <c r="F201" s="144"/>
    </row>
    <row r="202" spans="1:6" s="6" customFormat="1" ht="18" customHeight="1">
      <c r="A202" s="233"/>
      <c r="B202" s="232"/>
      <c r="C202" s="15">
        <v>2020</v>
      </c>
      <c r="D202" s="129">
        <v>3159.9682779999998</v>
      </c>
      <c r="E202" s="82">
        <f>(D202-D201)/D201*100</f>
        <v>-6.9417351934803531</v>
      </c>
      <c r="F202" s="144"/>
    </row>
    <row r="203" spans="1:6" s="6" customFormat="1" ht="18" customHeight="1">
      <c r="A203" s="267" t="s">
        <v>24</v>
      </c>
      <c r="B203" s="265" t="s">
        <v>70</v>
      </c>
      <c r="C203" s="15">
        <v>2006</v>
      </c>
      <c r="D203" s="129">
        <v>329.5</v>
      </c>
      <c r="E203" s="84" t="s">
        <v>124</v>
      </c>
      <c r="F203" s="144"/>
    </row>
    <row r="204" spans="1:6" s="6" customFormat="1" ht="18" customHeight="1">
      <c r="A204" s="268"/>
      <c r="B204" s="266"/>
      <c r="C204" s="7">
        <v>2007</v>
      </c>
      <c r="D204" s="129">
        <v>373.8</v>
      </c>
      <c r="E204" s="82">
        <v>13.444613050075871</v>
      </c>
      <c r="F204" s="144"/>
    </row>
    <row r="205" spans="1:6" s="6" customFormat="1" ht="18" customHeight="1">
      <c r="A205" s="268"/>
      <c r="B205" s="266"/>
      <c r="C205" s="7">
        <v>2008</v>
      </c>
      <c r="D205" s="129">
        <v>364.1</v>
      </c>
      <c r="E205" s="82">
        <v>-2.594970572498656</v>
      </c>
      <c r="F205" s="144"/>
    </row>
    <row r="206" spans="1:6" s="6" customFormat="1" ht="18" customHeight="1">
      <c r="A206" s="268"/>
      <c r="B206" s="266"/>
      <c r="C206" s="7">
        <v>2009</v>
      </c>
      <c r="D206" s="129">
        <v>327.39999999999998</v>
      </c>
      <c r="E206" s="82">
        <v>-10.079648448228518</v>
      </c>
      <c r="F206" s="144"/>
    </row>
    <row r="207" spans="1:6" s="6" customFormat="1" ht="18" customHeight="1">
      <c r="A207" s="268"/>
      <c r="B207" s="266"/>
      <c r="C207" s="7">
        <v>2010</v>
      </c>
      <c r="D207" s="129">
        <v>341.8</v>
      </c>
      <c r="E207" s="82">
        <v>4.3982895540623179</v>
      </c>
      <c r="F207" s="144"/>
    </row>
    <row r="208" spans="1:6" s="6" customFormat="1" ht="18" customHeight="1">
      <c r="A208" s="268"/>
      <c r="B208" s="266"/>
      <c r="C208" s="7">
        <v>2011</v>
      </c>
      <c r="D208" s="129">
        <v>346.4</v>
      </c>
      <c r="E208" s="82">
        <v>1.3</v>
      </c>
      <c r="F208" s="144"/>
    </row>
    <row r="209" spans="1:6" s="6" customFormat="1" ht="18" customHeight="1">
      <c r="A209" s="268"/>
      <c r="B209" s="266"/>
      <c r="C209" s="15">
        <v>2012</v>
      </c>
      <c r="D209" s="129">
        <v>350.94349999999997</v>
      </c>
      <c r="E209" s="82">
        <v>1.3116339491916844</v>
      </c>
      <c r="F209" s="144"/>
    </row>
    <row r="210" spans="1:6" s="6" customFormat="1" ht="18" customHeight="1">
      <c r="A210" s="268"/>
      <c r="B210" s="266"/>
      <c r="C210" s="15">
        <v>2013</v>
      </c>
      <c r="D210" s="129">
        <v>358.99790000000002</v>
      </c>
      <c r="E210" s="82">
        <v>2.2950702890921315</v>
      </c>
      <c r="F210" s="144"/>
    </row>
    <row r="211" spans="1:6" s="6" customFormat="1" ht="18" customHeight="1">
      <c r="A211" s="268"/>
      <c r="B211" s="266"/>
      <c r="C211" s="15">
        <v>2014</v>
      </c>
      <c r="D211" s="129">
        <v>345.74183199999999</v>
      </c>
      <c r="E211" s="82">
        <v>-3.6925196498363997</v>
      </c>
      <c r="F211" s="144"/>
    </row>
    <row r="212" spans="1:6" s="6" customFormat="1" ht="18" customHeight="1">
      <c r="A212" s="268"/>
      <c r="B212" s="266"/>
      <c r="C212" s="15">
        <v>2015</v>
      </c>
      <c r="D212" s="129">
        <v>361.17035700000002</v>
      </c>
      <c r="E212" s="82">
        <v>4.4624409232609246</v>
      </c>
      <c r="F212" s="144"/>
    </row>
    <row r="213" spans="1:6" s="6" customFormat="1" ht="18" customHeight="1">
      <c r="A213" s="268"/>
      <c r="B213" s="266"/>
      <c r="C213" s="15">
        <v>2016</v>
      </c>
      <c r="D213" s="129">
        <v>374.20924500000001</v>
      </c>
      <c r="E213" s="82">
        <v>3.6101766790345935</v>
      </c>
      <c r="F213" s="144"/>
    </row>
    <row r="214" spans="1:6" s="6" customFormat="1" ht="18" customHeight="1">
      <c r="A214" s="268"/>
      <c r="B214" s="266"/>
      <c r="C214" s="15">
        <v>2017</v>
      </c>
      <c r="D214" s="129">
        <v>388.81241599999998</v>
      </c>
      <c r="E214" s="82">
        <f>(D214-D213)/D213*100</f>
        <v>3.9024078627453407</v>
      </c>
      <c r="F214" s="144"/>
    </row>
    <row r="215" spans="1:6" s="6" customFormat="1" ht="18" customHeight="1">
      <c r="A215" s="195"/>
      <c r="B215" s="193"/>
      <c r="C215" s="15">
        <v>2018</v>
      </c>
      <c r="D215" s="129">
        <v>435.82760200000001</v>
      </c>
      <c r="E215" s="82">
        <f>(D215-D214)/D214*100</f>
        <v>12.091997082726913</v>
      </c>
      <c r="F215" s="144"/>
    </row>
    <row r="216" spans="1:6" s="6" customFormat="1" ht="18" customHeight="1">
      <c r="A216" s="217"/>
      <c r="B216" s="215"/>
      <c r="C216" s="15">
        <v>2019</v>
      </c>
      <c r="D216" s="129">
        <v>464.673498</v>
      </c>
      <c r="E216" s="82">
        <f>(D216-D215)/D215*100</f>
        <v>6.618648260832269</v>
      </c>
      <c r="F216" s="144"/>
    </row>
    <row r="217" spans="1:6" s="6" customFormat="1" ht="18" customHeight="1">
      <c r="A217" s="233"/>
      <c r="B217" s="232"/>
      <c r="C217" s="15">
        <v>2020</v>
      </c>
      <c r="D217" s="129">
        <v>450.39950499999998</v>
      </c>
      <c r="E217" s="82">
        <f>(D217-D216)/D216*100</f>
        <v>-3.0718328162541386</v>
      </c>
      <c r="F217" s="144"/>
    </row>
    <row r="218" spans="1:6" s="6" customFormat="1" ht="17.25" customHeight="1">
      <c r="A218" s="267" t="s">
        <v>25</v>
      </c>
      <c r="B218" s="265" t="s">
        <v>71</v>
      </c>
      <c r="C218" s="15">
        <v>2006</v>
      </c>
      <c r="D218" s="129">
        <v>695.2</v>
      </c>
      <c r="E218" s="84" t="s">
        <v>124</v>
      </c>
      <c r="F218" s="144"/>
    </row>
    <row r="219" spans="1:6" s="6" customFormat="1" ht="18" customHeight="1">
      <c r="A219" s="268"/>
      <c r="B219" s="266"/>
      <c r="C219" s="7">
        <v>2007</v>
      </c>
      <c r="D219" s="129">
        <v>727.6</v>
      </c>
      <c r="E219" s="82">
        <v>4.6605293440736384</v>
      </c>
      <c r="F219" s="144"/>
    </row>
    <row r="220" spans="1:6" s="6" customFormat="1" ht="18" customHeight="1">
      <c r="A220" s="268"/>
      <c r="B220" s="266"/>
      <c r="C220" s="7">
        <v>2008</v>
      </c>
      <c r="D220" s="129">
        <v>757</v>
      </c>
      <c r="E220" s="82">
        <v>4.0406816932380352</v>
      </c>
      <c r="F220" s="144"/>
    </row>
    <row r="221" spans="1:6" s="6" customFormat="1" ht="18" customHeight="1">
      <c r="A221" s="268"/>
      <c r="B221" s="266"/>
      <c r="C221" s="7">
        <v>2009</v>
      </c>
      <c r="D221" s="129">
        <v>668.8</v>
      </c>
      <c r="E221" s="82">
        <v>-11.651254953764866</v>
      </c>
      <c r="F221" s="144"/>
    </row>
    <row r="222" spans="1:6" s="6" customFormat="1" ht="18" customHeight="1">
      <c r="A222" s="268"/>
      <c r="B222" s="266"/>
      <c r="C222" s="7">
        <v>2010</v>
      </c>
      <c r="D222" s="129">
        <v>714.1</v>
      </c>
      <c r="E222" s="82">
        <v>6.7733253588516895</v>
      </c>
      <c r="F222" s="144"/>
    </row>
    <row r="223" spans="1:6" s="6" customFormat="1" ht="18" customHeight="1">
      <c r="A223" s="268"/>
      <c r="B223" s="266"/>
      <c r="C223" s="7">
        <v>2011</v>
      </c>
      <c r="D223" s="129">
        <v>860.1</v>
      </c>
      <c r="E223" s="82">
        <v>20.399999999999999</v>
      </c>
      <c r="F223" s="144"/>
    </row>
    <row r="224" spans="1:6" s="6" customFormat="1" ht="18" customHeight="1">
      <c r="A224" s="268"/>
      <c r="B224" s="266"/>
      <c r="C224" s="15">
        <v>2012</v>
      </c>
      <c r="D224" s="129">
        <v>844.42039999999997</v>
      </c>
      <c r="E224" s="82">
        <v>-1.8229973258923438</v>
      </c>
      <c r="F224" s="144"/>
    </row>
    <row r="225" spans="1:6" s="6" customFormat="1" ht="18" customHeight="1">
      <c r="A225" s="268"/>
      <c r="B225" s="266"/>
      <c r="C225" s="15">
        <v>2013</v>
      </c>
      <c r="D225" s="129">
        <v>843.87620000000004</v>
      </c>
      <c r="E225" s="82">
        <v>-6.444657187343325E-2</v>
      </c>
      <c r="F225" s="144"/>
    </row>
    <row r="226" spans="1:6" s="6" customFormat="1" ht="18" customHeight="1">
      <c r="A226" s="268"/>
      <c r="B226" s="266"/>
      <c r="C226" s="15">
        <v>2014</v>
      </c>
      <c r="D226" s="129">
        <v>859.56091500000002</v>
      </c>
      <c r="E226" s="82">
        <v>1.8586511860388979</v>
      </c>
      <c r="F226" s="144"/>
    </row>
    <row r="227" spans="1:6" s="6" customFormat="1" ht="18" customHeight="1">
      <c r="A227" s="268"/>
      <c r="B227" s="266"/>
      <c r="C227" s="15">
        <v>2015</v>
      </c>
      <c r="D227" s="129">
        <v>970.98561500000005</v>
      </c>
      <c r="E227" s="82">
        <v>12.962978894869833</v>
      </c>
      <c r="F227" s="144"/>
    </row>
    <row r="228" spans="1:6" s="6" customFormat="1" ht="18" customHeight="1">
      <c r="A228" s="268"/>
      <c r="B228" s="266"/>
      <c r="C228" s="15">
        <v>2016</v>
      </c>
      <c r="D228" s="129">
        <v>849.37229400000001</v>
      </c>
      <c r="E228" s="82">
        <v>-12.524729421454925</v>
      </c>
      <c r="F228" s="144"/>
    </row>
    <row r="229" spans="1:6" s="6" customFormat="1" ht="18" customHeight="1">
      <c r="A229" s="268"/>
      <c r="B229" s="266"/>
      <c r="C229" s="15">
        <v>2017</v>
      </c>
      <c r="D229" s="129">
        <v>984.96157900000003</v>
      </c>
      <c r="E229" s="82">
        <f>(D229-D228)/D228*100</f>
        <v>15.963469253448478</v>
      </c>
      <c r="F229" s="144"/>
    </row>
    <row r="230" spans="1:6" s="6" customFormat="1" ht="18" customHeight="1">
      <c r="A230" s="195"/>
      <c r="B230" s="193"/>
      <c r="C230" s="15">
        <v>2018</v>
      </c>
      <c r="D230" s="129">
        <v>1158.914493</v>
      </c>
      <c r="E230" s="82">
        <f>(D230-D229)/D229*100</f>
        <v>17.660883196744464</v>
      </c>
      <c r="F230" s="144"/>
    </row>
    <row r="231" spans="1:6" s="6" customFormat="1" ht="18" customHeight="1">
      <c r="A231" s="217"/>
      <c r="B231" s="215"/>
      <c r="C231" s="15">
        <v>2019</v>
      </c>
      <c r="D231" s="129">
        <v>1272.9180739999999</v>
      </c>
      <c r="E231" s="82">
        <f>(D231-D230)/D230*100</f>
        <v>9.8371002941629406</v>
      </c>
      <c r="F231" s="144"/>
    </row>
    <row r="232" spans="1:6" s="6" customFormat="1" ht="18" customHeight="1">
      <c r="A232" s="233"/>
      <c r="B232" s="232"/>
      <c r="C232" s="15">
        <v>2020</v>
      </c>
      <c r="D232" s="129">
        <v>1177.051494</v>
      </c>
      <c r="E232" s="82">
        <f>(D232-D231)/D231*100</f>
        <v>-7.5312450940970681</v>
      </c>
      <c r="F232" s="144"/>
    </row>
    <row r="233" spans="1:6" s="6" customFormat="1" ht="18" customHeight="1">
      <c r="A233" s="267" t="s">
        <v>26</v>
      </c>
      <c r="B233" s="265" t="s">
        <v>72</v>
      </c>
      <c r="C233" s="15">
        <v>2006</v>
      </c>
      <c r="D233" s="129">
        <v>115.6</v>
      </c>
      <c r="E233" s="84" t="s">
        <v>124</v>
      </c>
      <c r="F233" s="144"/>
    </row>
    <row r="234" spans="1:6" s="6" customFormat="1" ht="18" customHeight="1">
      <c r="A234" s="268"/>
      <c r="B234" s="266"/>
      <c r="C234" s="7">
        <v>2007</v>
      </c>
      <c r="D234" s="129">
        <v>155.19999999999999</v>
      </c>
      <c r="E234" s="82">
        <v>34.256055363321792</v>
      </c>
      <c r="F234" s="144"/>
    </row>
    <row r="235" spans="1:6" s="6" customFormat="1" ht="18" customHeight="1">
      <c r="A235" s="268"/>
      <c r="B235" s="266"/>
      <c r="C235" s="7">
        <v>2008</v>
      </c>
      <c r="D235" s="129">
        <v>152.4</v>
      </c>
      <c r="E235" s="82">
        <v>-1.8041237113401998</v>
      </c>
      <c r="F235" s="144"/>
    </row>
    <row r="236" spans="1:6" s="6" customFormat="1" ht="18" customHeight="1">
      <c r="A236" s="268"/>
      <c r="B236" s="266"/>
      <c r="C236" s="7">
        <v>2009</v>
      </c>
      <c r="D236" s="129">
        <v>156.30000000000001</v>
      </c>
      <c r="E236" s="82">
        <v>2.5590551181102317</v>
      </c>
      <c r="F236" s="144"/>
    </row>
    <row r="237" spans="1:6" s="6" customFormat="1" ht="18" customHeight="1">
      <c r="A237" s="268"/>
      <c r="B237" s="266"/>
      <c r="C237" s="7">
        <v>2010</v>
      </c>
      <c r="D237" s="129">
        <v>167.9</v>
      </c>
      <c r="E237" s="82">
        <v>7.4216250799744143</v>
      </c>
      <c r="F237" s="144"/>
    </row>
    <row r="238" spans="1:6" s="6" customFormat="1" ht="18" customHeight="1">
      <c r="A238" s="268"/>
      <c r="B238" s="266"/>
      <c r="C238" s="7">
        <v>2011</v>
      </c>
      <c r="D238" s="129">
        <v>181.5</v>
      </c>
      <c r="E238" s="82">
        <v>8.1</v>
      </c>
      <c r="F238" s="144"/>
    </row>
    <row r="239" spans="1:6" s="6" customFormat="1" ht="18" customHeight="1">
      <c r="A239" s="268"/>
      <c r="B239" s="266"/>
      <c r="C239" s="15">
        <v>2012</v>
      </c>
      <c r="D239" s="129">
        <v>194.4033</v>
      </c>
      <c r="E239" s="82">
        <v>7.1092561983471079</v>
      </c>
      <c r="F239" s="144"/>
    </row>
    <row r="240" spans="1:6" s="6" customFormat="1" ht="18" customHeight="1">
      <c r="A240" s="268"/>
      <c r="B240" s="266"/>
      <c r="C240" s="15">
        <v>2013</v>
      </c>
      <c r="D240" s="129">
        <v>177.9237</v>
      </c>
      <c r="E240" s="82">
        <v>-8.4770165938541204</v>
      </c>
      <c r="F240" s="144"/>
    </row>
    <row r="241" spans="1:6" s="6" customFormat="1" ht="18" customHeight="1">
      <c r="A241" s="268"/>
      <c r="B241" s="266"/>
      <c r="C241" s="15">
        <v>2014</v>
      </c>
      <c r="D241" s="129">
        <v>177.42818800000001</v>
      </c>
      <c r="E241" s="82">
        <v>-0.2784969062581269</v>
      </c>
      <c r="F241" s="144"/>
    </row>
    <row r="242" spans="1:6" s="6" customFormat="1" ht="18" customHeight="1">
      <c r="A242" s="268"/>
      <c r="B242" s="266"/>
      <c r="C242" s="15">
        <v>2015</v>
      </c>
      <c r="D242" s="129">
        <v>193.92675199999999</v>
      </c>
      <c r="E242" s="82">
        <v>9.2987276632729774</v>
      </c>
      <c r="F242" s="144"/>
    </row>
    <row r="243" spans="1:6" s="6" customFormat="1" ht="18" customHeight="1">
      <c r="A243" s="268"/>
      <c r="B243" s="266"/>
      <c r="C243" s="15">
        <v>2016</v>
      </c>
      <c r="D243" s="129">
        <v>206.794048</v>
      </c>
      <c r="E243" s="82">
        <v>6.6351320110801488</v>
      </c>
      <c r="F243" s="144"/>
    </row>
    <row r="244" spans="1:6" s="6" customFormat="1" ht="18" customHeight="1">
      <c r="A244" s="268"/>
      <c r="B244" s="266"/>
      <c r="C244" s="15">
        <v>2017</v>
      </c>
      <c r="D244" s="129">
        <v>213.68357599999999</v>
      </c>
      <c r="E244" s="82">
        <f>(D244-D243)/D243*100</f>
        <v>3.331589118077511</v>
      </c>
      <c r="F244" s="144"/>
    </row>
    <row r="245" spans="1:6" s="6" customFormat="1" ht="18" customHeight="1">
      <c r="A245" s="195"/>
      <c r="B245" s="193"/>
      <c r="C245" s="15">
        <v>2018</v>
      </c>
      <c r="D245" s="129">
        <v>235.15400399999999</v>
      </c>
      <c r="E245" s="82">
        <f>(D245-D244)/D244*100</f>
        <v>10.047767077802929</v>
      </c>
      <c r="F245" s="144"/>
    </row>
    <row r="246" spans="1:6" s="6" customFormat="1" ht="18" customHeight="1">
      <c r="A246" s="217"/>
      <c r="B246" s="215"/>
      <c r="C246" s="15">
        <v>2019</v>
      </c>
      <c r="D246" s="129">
        <v>254.746261</v>
      </c>
      <c r="E246" s="82">
        <f>(D246-D245)/D245*100</f>
        <v>8.331670593199858</v>
      </c>
      <c r="F246" s="144"/>
    </row>
    <row r="247" spans="1:6" s="6" customFormat="1" ht="18" customHeight="1">
      <c r="A247" s="233"/>
      <c r="B247" s="232"/>
      <c r="C247" s="15">
        <v>2020</v>
      </c>
      <c r="D247" s="129">
        <v>224.83122</v>
      </c>
      <c r="E247" s="82">
        <f>(D247-D246)/D246*100</f>
        <v>-11.743073630431027</v>
      </c>
      <c r="F247" s="144"/>
    </row>
    <row r="248" spans="1:6" s="6" customFormat="1" ht="18" customHeight="1">
      <c r="A248" s="267" t="s">
        <v>27</v>
      </c>
      <c r="B248" s="265" t="s">
        <v>73</v>
      </c>
      <c r="C248" s="15">
        <v>2006</v>
      </c>
      <c r="D248" s="129">
        <v>53</v>
      </c>
      <c r="E248" s="84" t="s">
        <v>124</v>
      </c>
      <c r="F248" s="144"/>
    </row>
    <row r="249" spans="1:6" s="6" customFormat="1" ht="18" customHeight="1">
      <c r="A249" s="268"/>
      <c r="B249" s="266"/>
      <c r="C249" s="7">
        <v>2007</v>
      </c>
      <c r="D249" s="129">
        <v>64</v>
      </c>
      <c r="E249" s="82">
        <v>20.75471698113207</v>
      </c>
      <c r="F249" s="144"/>
    </row>
    <row r="250" spans="1:6" s="6" customFormat="1" ht="18" customHeight="1">
      <c r="A250" s="268"/>
      <c r="B250" s="266"/>
      <c r="C250" s="7">
        <v>2008</v>
      </c>
      <c r="D250" s="129">
        <v>70.7</v>
      </c>
      <c r="E250" s="82">
        <v>10.468750000000004</v>
      </c>
      <c r="F250" s="144"/>
    </row>
    <row r="251" spans="1:6" s="6" customFormat="1" ht="18" customHeight="1">
      <c r="A251" s="268"/>
      <c r="B251" s="266"/>
      <c r="C251" s="7">
        <v>2009</v>
      </c>
      <c r="D251" s="129">
        <v>72.099999999999994</v>
      </c>
      <c r="E251" s="82">
        <v>1.9801980198019598</v>
      </c>
      <c r="F251" s="144"/>
    </row>
    <row r="252" spans="1:6" s="6" customFormat="1" ht="18" customHeight="1">
      <c r="A252" s="268"/>
      <c r="B252" s="266"/>
      <c r="C252" s="7">
        <v>2010</v>
      </c>
      <c r="D252" s="129">
        <v>76.2</v>
      </c>
      <c r="E252" s="82">
        <v>5.6865464632455121</v>
      </c>
      <c r="F252" s="144"/>
    </row>
    <row r="253" spans="1:6" s="6" customFormat="1" ht="18" customHeight="1">
      <c r="A253" s="268"/>
      <c r="B253" s="266"/>
      <c r="C253" s="7">
        <v>2011</v>
      </c>
      <c r="D253" s="129">
        <v>88.5</v>
      </c>
      <c r="E253" s="82">
        <v>16.100000000000001</v>
      </c>
      <c r="F253" s="144"/>
    </row>
    <row r="254" spans="1:6" s="6" customFormat="1" ht="18" customHeight="1">
      <c r="A254" s="268"/>
      <c r="B254" s="266"/>
      <c r="C254" s="15">
        <v>2012</v>
      </c>
      <c r="D254" s="129">
        <v>90.748750000000001</v>
      </c>
      <c r="E254" s="82">
        <v>2.5409604519774023</v>
      </c>
      <c r="F254" s="144"/>
    </row>
    <row r="255" spans="1:6" s="6" customFormat="1" ht="18" customHeight="1">
      <c r="A255" s="268"/>
      <c r="B255" s="266"/>
      <c r="C255" s="15">
        <v>2013</v>
      </c>
      <c r="D255" s="129">
        <v>99.665000000000006</v>
      </c>
      <c r="E255" s="82">
        <v>9.8252042039146605</v>
      </c>
      <c r="F255" s="144"/>
    </row>
    <row r="256" spans="1:6" s="6" customFormat="1" ht="18" customHeight="1">
      <c r="A256" s="268"/>
      <c r="B256" s="266"/>
      <c r="C256" s="15">
        <v>2014</v>
      </c>
      <c r="D256" s="129">
        <v>121.01145099999999</v>
      </c>
      <c r="E256" s="82">
        <v>21.41820197662167</v>
      </c>
      <c r="F256" s="144"/>
    </row>
    <row r="257" spans="1:6" s="6" customFormat="1" ht="18" customHeight="1">
      <c r="A257" s="268"/>
      <c r="B257" s="266"/>
      <c r="C257" s="15">
        <v>2015</v>
      </c>
      <c r="D257" s="129">
        <v>127.004693</v>
      </c>
      <c r="E257" s="82">
        <v>4.9526238636705626</v>
      </c>
      <c r="F257" s="144"/>
    </row>
    <row r="258" spans="1:6" s="6" customFormat="1" ht="18" customHeight="1">
      <c r="A258" s="268"/>
      <c r="B258" s="266"/>
      <c r="C258" s="15">
        <v>2016</v>
      </c>
      <c r="D258" s="129">
        <v>129.92509999999999</v>
      </c>
      <c r="E258" s="82">
        <v>2.2994480999217743</v>
      </c>
      <c r="F258" s="144"/>
    </row>
    <row r="259" spans="1:6" s="6" customFormat="1" ht="18" customHeight="1">
      <c r="A259" s="268"/>
      <c r="B259" s="266"/>
      <c r="C259" s="15">
        <v>2017</v>
      </c>
      <c r="D259" s="129">
        <v>134.33511899999999</v>
      </c>
      <c r="E259" s="82">
        <f>(D259-D258)/D258*100</f>
        <v>3.3942779339788891</v>
      </c>
      <c r="F259" s="144"/>
    </row>
    <row r="260" spans="1:6" s="6" customFormat="1" ht="18" customHeight="1">
      <c r="A260" s="195"/>
      <c r="B260" s="193"/>
      <c r="C260" s="15">
        <v>2018</v>
      </c>
      <c r="D260" s="129">
        <v>132.27892700000001</v>
      </c>
      <c r="E260" s="82">
        <f>(D260-D259)/D259*100</f>
        <v>-1.5306436733048057</v>
      </c>
      <c r="F260" s="144"/>
    </row>
    <row r="261" spans="1:6" s="6" customFormat="1" ht="18" customHeight="1">
      <c r="A261" s="217"/>
      <c r="B261" s="215"/>
      <c r="C261" s="15">
        <v>2019</v>
      </c>
      <c r="D261" s="129">
        <v>145.48163700000001</v>
      </c>
      <c r="E261" s="82">
        <f>(D261-D260)/D260*100</f>
        <v>9.9809624249522333</v>
      </c>
      <c r="F261" s="144"/>
    </row>
    <row r="262" spans="1:6" s="6" customFormat="1" ht="18" customHeight="1">
      <c r="A262" s="233"/>
      <c r="B262" s="232"/>
      <c r="C262" s="15">
        <v>2020</v>
      </c>
      <c r="D262" s="129">
        <v>137.06894299999999</v>
      </c>
      <c r="E262" s="82">
        <f>(D262-D261)/D261*100</f>
        <v>-5.7826500811233075</v>
      </c>
      <c r="F262" s="144"/>
    </row>
    <row r="263" spans="1:6" s="6" customFormat="1" ht="18" customHeight="1">
      <c r="A263" s="267" t="s">
        <v>28</v>
      </c>
      <c r="B263" s="265" t="s">
        <v>74</v>
      </c>
      <c r="C263" s="15">
        <v>2006</v>
      </c>
      <c r="D263" s="129">
        <v>172.2</v>
      </c>
      <c r="E263" s="84" t="s">
        <v>124</v>
      </c>
      <c r="F263" s="144"/>
    </row>
    <row r="264" spans="1:6" s="6" customFormat="1" ht="18" customHeight="1">
      <c r="A264" s="268"/>
      <c r="B264" s="266"/>
      <c r="C264" s="7">
        <v>2007</v>
      </c>
      <c r="D264" s="129">
        <v>190</v>
      </c>
      <c r="E264" s="82">
        <v>10.336817653890829</v>
      </c>
      <c r="F264" s="144"/>
    </row>
    <row r="265" spans="1:6" s="6" customFormat="1" ht="18" customHeight="1">
      <c r="A265" s="268"/>
      <c r="B265" s="266"/>
      <c r="C265" s="7">
        <v>2008</v>
      </c>
      <c r="D265" s="129">
        <v>194.1</v>
      </c>
      <c r="E265" s="82">
        <v>2.157894736842092</v>
      </c>
      <c r="F265" s="144"/>
    </row>
    <row r="266" spans="1:6" s="6" customFormat="1" ht="18" customHeight="1">
      <c r="A266" s="268"/>
      <c r="B266" s="266"/>
      <c r="C266" s="7">
        <v>2009</v>
      </c>
      <c r="D266" s="129">
        <v>192</v>
      </c>
      <c r="E266" s="82">
        <v>-1.0819165378670781</v>
      </c>
      <c r="F266" s="144"/>
    </row>
    <row r="267" spans="1:6" s="6" customFormat="1" ht="18" customHeight="1">
      <c r="A267" s="268"/>
      <c r="B267" s="266"/>
      <c r="C267" s="7">
        <v>2010</v>
      </c>
      <c r="D267" s="129">
        <v>205.3</v>
      </c>
      <c r="E267" s="82">
        <v>6.9270833333333393</v>
      </c>
      <c r="F267" s="144"/>
    </row>
    <row r="268" spans="1:6" s="6" customFormat="1" ht="18" customHeight="1">
      <c r="A268" s="268"/>
      <c r="B268" s="266"/>
      <c r="C268" s="7">
        <v>2011</v>
      </c>
      <c r="D268" s="129">
        <v>234.8</v>
      </c>
      <c r="E268" s="82">
        <v>14.4</v>
      </c>
      <c r="F268" s="144"/>
    </row>
    <row r="269" spans="1:6" s="6" customFormat="1" ht="18" customHeight="1">
      <c r="A269" s="268"/>
      <c r="B269" s="266"/>
      <c r="C269" s="15">
        <v>2012</v>
      </c>
      <c r="D269" s="143">
        <v>261.54129999999998</v>
      </c>
      <c r="E269" s="82">
        <v>11.388969335604756</v>
      </c>
      <c r="F269" s="144"/>
    </row>
    <row r="270" spans="1:6" s="6" customFormat="1" ht="18" customHeight="1">
      <c r="A270" s="268"/>
      <c r="B270" s="266"/>
      <c r="C270" s="15">
        <v>2013</v>
      </c>
      <c r="D270" s="143">
        <v>273.40019999999998</v>
      </c>
      <c r="E270" s="82">
        <v>4.5342360843201464</v>
      </c>
      <c r="F270" s="144"/>
    </row>
    <row r="271" spans="1:6" s="6" customFormat="1" ht="18" customHeight="1">
      <c r="A271" s="268"/>
      <c r="B271" s="266"/>
      <c r="C271" s="15">
        <v>2014</v>
      </c>
      <c r="D271" s="143">
        <v>229.149891</v>
      </c>
      <c r="E271" s="82">
        <v>-16.185177991822972</v>
      </c>
      <c r="F271" s="144"/>
    </row>
    <row r="272" spans="1:6" s="6" customFormat="1" ht="18" customHeight="1">
      <c r="A272" s="268"/>
      <c r="B272" s="266"/>
      <c r="C272" s="15">
        <v>2015</v>
      </c>
      <c r="D272" s="143">
        <v>221.148912</v>
      </c>
      <c r="E272" s="82">
        <v>-3.491591885592475</v>
      </c>
      <c r="F272" s="144"/>
    </row>
    <row r="273" spans="1:6" s="6" customFormat="1" ht="18" customHeight="1">
      <c r="A273" s="268"/>
      <c r="B273" s="266"/>
      <c r="C273" s="15">
        <v>2016</v>
      </c>
      <c r="D273" s="143">
        <v>235.07758100000001</v>
      </c>
      <c r="E273" s="82">
        <v>6.298321286789788</v>
      </c>
      <c r="F273" s="144"/>
    </row>
    <row r="274" spans="1:6" s="6" customFormat="1" ht="18" customHeight="1">
      <c r="A274" s="268"/>
      <c r="B274" s="266"/>
      <c r="C274" s="15">
        <v>2017</v>
      </c>
      <c r="D274" s="143">
        <v>237.373301</v>
      </c>
      <c r="E274" s="82">
        <f>(D274-D273)/D273*100</f>
        <v>0.97657972752407585</v>
      </c>
      <c r="F274" s="144"/>
    </row>
    <row r="275" spans="1:6" s="6" customFormat="1" ht="18" customHeight="1">
      <c r="A275" s="195"/>
      <c r="B275" s="203"/>
      <c r="C275" s="15">
        <v>2018</v>
      </c>
      <c r="D275" s="143">
        <v>257.22188499999999</v>
      </c>
      <c r="E275" s="82">
        <f>(D275-D274)/D274*100</f>
        <v>8.3617592696324294</v>
      </c>
      <c r="F275" s="144"/>
    </row>
    <row r="276" spans="1:6" s="6" customFormat="1" ht="18" customHeight="1">
      <c r="A276" s="217"/>
      <c r="B276" s="203"/>
      <c r="C276" s="15">
        <v>2019</v>
      </c>
      <c r="D276" s="143">
        <v>295.99415599999998</v>
      </c>
      <c r="E276" s="82">
        <f>(D276-D275)/D275*100</f>
        <v>15.073472850103711</v>
      </c>
      <c r="F276" s="144"/>
    </row>
    <row r="277" spans="1:6" s="6" customFormat="1" ht="18" customHeight="1">
      <c r="A277" s="233"/>
      <c r="B277" s="203"/>
      <c r="C277" s="247">
        <v>2020</v>
      </c>
      <c r="D277" s="143">
        <v>296.07703099999998</v>
      </c>
      <c r="E277" s="82">
        <f>(D277-D276)/D276*100</f>
        <v>2.7998863599185846E-2</v>
      </c>
      <c r="F277" s="144"/>
    </row>
    <row r="278" spans="1:6" s="6" customFormat="1" ht="18" customHeight="1">
      <c r="A278" s="259"/>
      <c r="B278" s="260"/>
      <c r="C278" s="260"/>
      <c r="D278" s="260"/>
      <c r="E278" s="261"/>
      <c r="F278" s="144"/>
    </row>
    <row r="279" spans="1:6" s="6" customFormat="1" ht="18" customHeight="1">
      <c r="A279" s="267" t="s">
        <v>29</v>
      </c>
      <c r="B279" s="265" t="s">
        <v>75</v>
      </c>
      <c r="C279" s="15">
        <v>2006</v>
      </c>
      <c r="D279" s="129">
        <v>13</v>
      </c>
      <c r="E279" s="84" t="s">
        <v>124</v>
      </c>
      <c r="F279" s="144"/>
    </row>
    <row r="280" spans="1:6" s="6" customFormat="1" ht="18" customHeight="1">
      <c r="A280" s="268"/>
      <c r="B280" s="266"/>
      <c r="C280" s="7">
        <v>2007</v>
      </c>
      <c r="D280" s="129">
        <v>12.9</v>
      </c>
      <c r="E280" s="82">
        <v>-0.7692307692307665</v>
      </c>
      <c r="F280" s="144"/>
    </row>
    <row r="281" spans="1:6" s="6" customFormat="1" ht="18" customHeight="1">
      <c r="A281" s="268"/>
      <c r="B281" s="266"/>
      <c r="C281" s="7">
        <v>2008</v>
      </c>
      <c r="D281" s="129">
        <v>13.5</v>
      </c>
      <c r="E281" s="82">
        <v>4.6511627906976605</v>
      </c>
      <c r="F281" s="144"/>
    </row>
    <row r="282" spans="1:6" s="6" customFormat="1" ht="18" customHeight="1">
      <c r="A282" s="268"/>
      <c r="B282" s="266"/>
      <c r="C282" s="7">
        <v>2009</v>
      </c>
      <c r="D282" s="129">
        <v>13.7</v>
      </c>
      <c r="E282" s="82">
        <v>1.4814814814814836</v>
      </c>
      <c r="F282" s="144"/>
    </row>
    <row r="283" spans="1:6" s="6" customFormat="1" ht="18" customHeight="1">
      <c r="A283" s="268"/>
      <c r="B283" s="266"/>
      <c r="C283" s="7">
        <v>2010</v>
      </c>
      <c r="D283" s="129">
        <v>13.6</v>
      </c>
      <c r="E283" s="82">
        <v>-0.72992700729926918</v>
      </c>
      <c r="F283" s="144"/>
    </row>
    <row r="284" spans="1:6" s="6" customFormat="1" ht="18" customHeight="1">
      <c r="A284" s="268"/>
      <c r="B284" s="266"/>
      <c r="C284" s="7">
        <v>2011</v>
      </c>
      <c r="D284" s="129">
        <v>14.1</v>
      </c>
      <c r="E284" s="82">
        <v>3.7</v>
      </c>
      <c r="F284" s="144"/>
    </row>
    <row r="285" spans="1:6" s="6" customFormat="1" ht="18" customHeight="1">
      <c r="A285" s="268"/>
      <c r="B285" s="266"/>
      <c r="C285" s="15">
        <v>2012</v>
      </c>
      <c r="D285" s="129">
        <v>13.458349999999999</v>
      </c>
      <c r="E285" s="82">
        <v>-4.5507092198581578</v>
      </c>
      <c r="F285" s="144"/>
    </row>
    <row r="286" spans="1:6" s="6" customFormat="1" ht="18" customHeight="1">
      <c r="A286" s="268"/>
      <c r="B286" s="266"/>
      <c r="C286" s="15">
        <v>2013</v>
      </c>
      <c r="D286" s="129">
        <v>12.85303</v>
      </c>
      <c r="E286" s="82">
        <v>-4.4977281761880095</v>
      </c>
      <c r="F286" s="144"/>
    </row>
    <row r="287" spans="1:6" s="6" customFormat="1" ht="18" customHeight="1">
      <c r="A287" s="268"/>
      <c r="B287" s="266"/>
      <c r="C287" s="15">
        <v>2014</v>
      </c>
      <c r="D287" s="129">
        <v>16.059003000000001</v>
      </c>
      <c r="E287" s="82">
        <v>24.943324647962388</v>
      </c>
      <c r="F287" s="144"/>
    </row>
    <row r="288" spans="1:6" s="6" customFormat="1" ht="18" customHeight="1">
      <c r="A288" s="268"/>
      <c r="B288" s="266"/>
      <c r="C288" s="15">
        <v>2015</v>
      </c>
      <c r="D288" s="129">
        <v>16.420911</v>
      </c>
      <c r="E288" s="82">
        <v>2.2536143744415496</v>
      </c>
      <c r="F288" s="144"/>
    </row>
    <row r="289" spans="1:6" s="6" customFormat="1" ht="18" customHeight="1">
      <c r="A289" s="268"/>
      <c r="B289" s="266"/>
      <c r="C289" s="15">
        <v>2016</v>
      </c>
      <c r="D289" s="129">
        <v>16.472103000000001</v>
      </c>
      <c r="E289" s="82">
        <v>0.31174884267992409</v>
      </c>
      <c r="F289" s="144"/>
    </row>
    <row r="290" spans="1:6" s="6" customFormat="1" ht="18" customHeight="1">
      <c r="A290" s="268"/>
      <c r="B290" s="266"/>
      <c r="C290" s="15">
        <v>2017</v>
      </c>
      <c r="D290" s="129">
        <v>16.279636</v>
      </c>
      <c r="E290" s="82">
        <f>(D290-D289)/D289*100</f>
        <v>-1.1684421837333132</v>
      </c>
      <c r="F290" s="144"/>
    </row>
    <row r="291" spans="1:6" s="6" customFormat="1" ht="18" customHeight="1">
      <c r="A291" s="195"/>
      <c r="B291" s="193"/>
      <c r="C291" s="15">
        <v>2018</v>
      </c>
      <c r="D291" s="129">
        <v>18.20682</v>
      </c>
      <c r="E291" s="82">
        <f>(D291-D290)/D290*100</f>
        <v>11.838004240389653</v>
      </c>
      <c r="F291" s="144"/>
    </row>
    <row r="292" spans="1:6" s="6" customFormat="1" ht="18" customHeight="1">
      <c r="A292" s="217"/>
      <c r="B292" s="215"/>
      <c r="C292" s="15">
        <v>2019</v>
      </c>
      <c r="D292" s="129">
        <v>18.717209</v>
      </c>
      <c r="E292" s="82">
        <f>(D292-D291)/D291*100</f>
        <v>2.8032847032046231</v>
      </c>
      <c r="F292" s="144"/>
    </row>
    <row r="293" spans="1:6" s="6" customFormat="1" ht="18" customHeight="1">
      <c r="A293" s="233"/>
      <c r="B293" s="232"/>
      <c r="C293" s="15">
        <v>2020</v>
      </c>
      <c r="D293" s="129">
        <v>18.290388</v>
      </c>
      <c r="E293" s="82">
        <f>(D293-D292)/D292*100</f>
        <v>-2.2803666935599232</v>
      </c>
      <c r="F293" s="144"/>
    </row>
    <row r="294" spans="1:6" s="6" customFormat="1" ht="18" customHeight="1">
      <c r="A294" s="267" t="s">
        <v>30</v>
      </c>
      <c r="B294" s="265" t="s">
        <v>76</v>
      </c>
      <c r="C294" s="15">
        <v>2006</v>
      </c>
      <c r="D294" s="129">
        <v>5.0999999999999996</v>
      </c>
      <c r="E294" s="84" t="s">
        <v>124</v>
      </c>
      <c r="F294" s="144"/>
    </row>
    <row r="295" spans="1:6" s="6" customFormat="1" ht="18" customHeight="1">
      <c r="A295" s="268"/>
      <c r="B295" s="266"/>
      <c r="C295" s="7">
        <v>2007</v>
      </c>
      <c r="D295" s="129">
        <v>4.3</v>
      </c>
      <c r="E295" s="82">
        <v>-15.686274509803921</v>
      </c>
      <c r="F295" s="144"/>
    </row>
    <row r="296" spans="1:6" s="6" customFormat="1" ht="18" customHeight="1">
      <c r="A296" s="268"/>
      <c r="B296" s="266"/>
      <c r="C296" s="7">
        <v>2008</v>
      </c>
      <c r="D296" s="129">
        <v>4.3</v>
      </c>
      <c r="E296" s="82">
        <v>0</v>
      </c>
      <c r="F296" s="144"/>
    </row>
    <row r="297" spans="1:6" s="6" customFormat="1" ht="18" customHeight="1">
      <c r="A297" s="268"/>
      <c r="B297" s="266"/>
      <c r="C297" s="7">
        <v>2009</v>
      </c>
      <c r="D297" s="129">
        <v>5.6</v>
      </c>
      <c r="E297" s="82">
        <v>30.23255813953487</v>
      </c>
      <c r="F297" s="144"/>
    </row>
    <row r="298" spans="1:6" s="6" customFormat="1" ht="18" customHeight="1">
      <c r="A298" s="268"/>
      <c r="B298" s="266"/>
      <c r="C298" s="7">
        <v>2010</v>
      </c>
      <c r="D298" s="129">
        <v>4.7</v>
      </c>
      <c r="E298" s="82">
        <v>-16.071428571428559</v>
      </c>
      <c r="F298" s="144"/>
    </row>
    <row r="299" spans="1:6" s="6" customFormat="1" ht="18" customHeight="1">
      <c r="A299" s="268"/>
      <c r="B299" s="266"/>
      <c r="C299" s="7">
        <v>2011</v>
      </c>
      <c r="D299" s="129">
        <v>4.9000000000000004</v>
      </c>
      <c r="E299" s="82">
        <v>4.3</v>
      </c>
      <c r="F299" s="144"/>
    </row>
    <row r="300" spans="1:6" s="6" customFormat="1" ht="18" customHeight="1">
      <c r="A300" s="268"/>
      <c r="B300" s="266"/>
      <c r="C300" s="15">
        <v>2012</v>
      </c>
      <c r="D300" s="129">
        <v>5.9163259999999998</v>
      </c>
      <c r="E300" s="82">
        <v>20.741346938775497</v>
      </c>
      <c r="F300" s="144"/>
    </row>
    <row r="301" spans="1:6" s="6" customFormat="1" ht="18" customHeight="1">
      <c r="A301" s="268"/>
      <c r="B301" s="266"/>
      <c r="C301" s="15">
        <v>2013</v>
      </c>
      <c r="D301" s="129">
        <v>5.7575909999999997</v>
      </c>
      <c r="E301" s="82">
        <v>-2.6829995507346971</v>
      </c>
      <c r="F301" s="144"/>
    </row>
    <row r="302" spans="1:6" s="6" customFormat="1" ht="18" customHeight="1">
      <c r="A302" s="268"/>
      <c r="B302" s="266"/>
      <c r="C302" s="15">
        <v>2014</v>
      </c>
      <c r="D302" s="129">
        <v>6.1219390000000002</v>
      </c>
      <c r="E302" s="82">
        <v>6.3281327207854909</v>
      </c>
      <c r="F302" s="144"/>
    </row>
    <row r="303" spans="1:6" s="6" customFormat="1" ht="18" customHeight="1">
      <c r="A303" s="268"/>
      <c r="B303" s="266"/>
      <c r="C303" s="15">
        <v>2015</v>
      </c>
      <c r="D303" s="129">
        <v>6.1915469999999999</v>
      </c>
      <c r="E303" s="82">
        <v>1.1370253770904883</v>
      </c>
      <c r="F303" s="144"/>
    </row>
    <row r="304" spans="1:6" s="6" customFormat="1" ht="18" customHeight="1">
      <c r="A304" s="268"/>
      <c r="B304" s="266"/>
      <c r="C304" s="15">
        <v>2016</v>
      </c>
      <c r="D304" s="129">
        <v>6.9744229999999998</v>
      </c>
      <c r="E304" s="82">
        <v>12.644271294395407</v>
      </c>
      <c r="F304" s="144"/>
    </row>
    <row r="305" spans="1:6" s="6" customFormat="1" ht="18" customHeight="1">
      <c r="A305" s="268"/>
      <c r="B305" s="266"/>
      <c r="C305" s="15">
        <v>2017</v>
      </c>
      <c r="D305" s="129">
        <v>7.2975409999999998</v>
      </c>
      <c r="E305" s="82">
        <f>(D305-D304)/D304*100</f>
        <v>4.6328993810670793</v>
      </c>
      <c r="F305" s="144"/>
    </row>
    <row r="306" spans="1:6" s="6" customFormat="1" ht="18" customHeight="1">
      <c r="A306" s="195"/>
      <c r="B306" s="193"/>
      <c r="C306" s="15">
        <v>2018</v>
      </c>
      <c r="D306" s="129">
        <v>8.0063750000000002</v>
      </c>
      <c r="E306" s="82">
        <f>(D306-D305)/D305*100</f>
        <v>9.7133267219738872</v>
      </c>
      <c r="F306" s="144"/>
    </row>
    <row r="307" spans="1:6" s="6" customFormat="1" ht="18" customHeight="1">
      <c r="A307" s="217"/>
      <c r="B307" s="215"/>
      <c r="C307" s="15">
        <v>2019</v>
      </c>
      <c r="D307" s="129">
        <v>7.5779750000000003</v>
      </c>
      <c r="E307" s="82">
        <f>(D307-D306)/D306*100</f>
        <v>-5.3507361321446956</v>
      </c>
      <c r="F307" s="144"/>
    </row>
    <row r="308" spans="1:6" s="6" customFormat="1" ht="18" customHeight="1">
      <c r="A308" s="233"/>
      <c r="B308" s="232"/>
      <c r="C308" s="15">
        <v>2020</v>
      </c>
      <c r="D308" s="129">
        <v>6.3826409999999996</v>
      </c>
      <c r="E308" s="82">
        <f>(D308-D307)/D307*100</f>
        <v>-15.773791811136888</v>
      </c>
      <c r="F308" s="144"/>
    </row>
    <row r="309" spans="1:6" s="6" customFormat="1" ht="18" customHeight="1">
      <c r="A309" s="267" t="s">
        <v>31</v>
      </c>
      <c r="B309" s="265" t="s">
        <v>77</v>
      </c>
      <c r="C309" s="15">
        <v>2006</v>
      </c>
      <c r="D309" s="129">
        <v>55.2</v>
      </c>
      <c r="E309" s="84" t="s">
        <v>124</v>
      </c>
      <c r="F309" s="144"/>
    </row>
    <row r="310" spans="1:6" s="6" customFormat="1" ht="18" customHeight="1">
      <c r="A310" s="268"/>
      <c r="B310" s="266"/>
      <c r="C310" s="7">
        <v>2007</v>
      </c>
      <c r="D310" s="129">
        <v>61.2</v>
      </c>
      <c r="E310" s="82">
        <v>10.869565217391308</v>
      </c>
      <c r="F310" s="144"/>
    </row>
    <row r="311" spans="1:6" s="6" customFormat="1" ht="18" customHeight="1">
      <c r="A311" s="268"/>
      <c r="B311" s="266"/>
      <c r="C311" s="7">
        <v>2008</v>
      </c>
      <c r="D311" s="129">
        <v>60.8</v>
      </c>
      <c r="E311" s="82">
        <v>-0.65359477124183885</v>
      </c>
      <c r="F311" s="144"/>
    </row>
    <row r="312" spans="1:6" s="6" customFormat="1" ht="18" customHeight="1">
      <c r="A312" s="268"/>
      <c r="B312" s="266"/>
      <c r="C312" s="7">
        <v>2009</v>
      </c>
      <c r="D312" s="129">
        <v>52.2</v>
      </c>
      <c r="E312" s="82">
        <v>-14.144736842105255</v>
      </c>
      <c r="F312" s="144"/>
    </row>
    <row r="313" spans="1:6" s="6" customFormat="1" ht="18" customHeight="1">
      <c r="A313" s="268"/>
      <c r="B313" s="266"/>
      <c r="C313" s="7">
        <v>2010</v>
      </c>
      <c r="D313" s="129">
        <v>62.7</v>
      </c>
      <c r="E313" s="82">
        <v>20.114942528735625</v>
      </c>
      <c r="F313" s="144"/>
    </row>
    <row r="314" spans="1:6" s="6" customFormat="1" ht="18" customHeight="1">
      <c r="A314" s="268"/>
      <c r="B314" s="266"/>
      <c r="C314" s="7">
        <v>2011</v>
      </c>
      <c r="D314" s="129">
        <v>63.1</v>
      </c>
      <c r="E314" s="82">
        <v>0.6</v>
      </c>
      <c r="F314" s="144"/>
    </row>
    <row r="315" spans="1:6" s="6" customFormat="1" ht="18" customHeight="1">
      <c r="A315" s="268"/>
      <c r="B315" s="266"/>
      <c r="C315" s="15">
        <v>2012</v>
      </c>
      <c r="D315" s="143">
        <v>89.196839999999995</v>
      </c>
      <c r="E315" s="82">
        <v>41.357908082408862</v>
      </c>
      <c r="F315" s="144"/>
    </row>
    <row r="316" spans="1:6" s="6" customFormat="1" ht="18" customHeight="1">
      <c r="A316" s="268"/>
      <c r="B316" s="266"/>
      <c r="C316" s="15">
        <v>2013</v>
      </c>
      <c r="D316" s="143">
        <v>97.876289999999997</v>
      </c>
      <c r="E316" s="82">
        <v>9.7306698309043274</v>
      </c>
      <c r="F316" s="144"/>
    </row>
    <row r="317" spans="1:6" s="6" customFormat="1" ht="18" customHeight="1">
      <c r="A317" s="268"/>
      <c r="B317" s="266"/>
      <c r="C317" s="15">
        <v>2014</v>
      </c>
      <c r="D317" s="143">
        <v>97.694933000000006</v>
      </c>
      <c r="E317" s="82">
        <v>-0.18529206613776567</v>
      </c>
      <c r="F317" s="144"/>
    </row>
    <row r="318" spans="1:6" s="6" customFormat="1" ht="18" customHeight="1">
      <c r="A318" s="268"/>
      <c r="B318" s="266"/>
      <c r="C318" s="15">
        <v>2015</v>
      </c>
      <c r="D318" s="143">
        <v>93.229393999999999</v>
      </c>
      <c r="E318" s="82">
        <v>-4.5709013383529378</v>
      </c>
      <c r="F318" s="144"/>
    </row>
    <row r="319" spans="1:6" s="6" customFormat="1" ht="18" customHeight="1">
      <c r="A319" s="268"/>
      <c r="B319" s="266"/>
      <c r="C319" s="15">
        <v>2016</v>
      </c>
      <c r="D319" s="143">
        <v>92.521028000000001</v>
      </c>
      <c r="E319" s="82">
        <v>-0.75980972267179814</v>
      </c>
      <c r="F319" s="144"/>
    </row>
    <row r="320" spans="1:6" s="6" customFormat="1" ht="18" customHeight="1">
      <c r="A320" s="268"/>
      <c r="B320" s="266"/>
      <c r="C320" s="15">
        <v>2017</v>
      </c>
      <c r="D320" s="143">
        <v>98.154540999999995</v>
      </c>
      <c r="E320" s="82">
        <f>(D320-D319)/D319*100</f>
        <v>6.088900136301981</v>
      </c>
      <c r="F320" s="144"/>
    </row>
    <row r="321" spans="1:6" s="6" customFormat="1" ht="18" customHeight="1">
      <c r="A321" s="195"/>
      <c r="B321" s="203"/>
      <c r="C321" s="15">
        <v>2018</v>
      </c>
      <c r="D321" s="143">
        <v>97.614331000000007</v>
      </c>
      <c r="E321" s="82">
        <f>(D321-D320)/D320*100</f>
        <v>-0.55036679352408935</v>
      </c>
      <c r="F321" s="144"/>
    </row>
    <row r="322" spans="1:6" s="6" customFormat="1" ht="18" customHeight="1">
      <c r="A322" s="217"/>
      <c r="B322" s="203"/>
      <c r="C322" s="15">
        <v>2019</v>
      </c>
      <c r="D322" s="143">
        <v>108.00477600000001</v>
      </c>
      <c r="E322" s="82">
        <f>(D322-D321)/D321*100</f>
        <v>10.644384788131161</v>
      </c>
      <c r="F322" s="144"/>
    </row>
    <row r="323" spans="1:6" s="6" customFormat="1" ht="18" customHeight="1">
      <c r="A323" s="233"/>
      <c r="B323" s="203"/>
      <c r="C323" s="15">
        <v>2020</v>
      </c>
      <c r="D323" s="143">
        <v>94.902868999999995</v>
      </c>
      <c r="E323" s="82">
        <f>(D323-D322)/D322*100</f>
        <v>-12.130858916831613</v>
      </c>
      <c r="F323" s="144"/>
    </row>
    <row r="324" spans="1:6" s="6" customFormat="1" ht="18" customHeight="1">
      <c r="A324" s="259" t="s">
        <v>36</v>
      </c>
      <c r="B324" s="260"/>
      <c r="C324" s="260"/>
      <c r="D324" s="260"/>
      <c r="E324" s="261"/>
      <c r="F324" s="144"/>
    </row>
    <row r="325" spans="1:6" s="6" customFormat="1" ht="18" customHeight="1">
      <c r="A325" s="267" t="s">
        <v>32</v>
      </c>
      <c r="B325" s="265" t="s">
        <v>78</v>
      </c>
      <c r="C325" s="7">
        <v>2006</v>
      </c>
      <c r="D325" s="8">
        <v>193.2</v>
      </c>
      <c r="E325" s="84" t="s">
        <v>124</v>
      </c>
      <c r="F325" s="144"/>
    </row>
    <row r="326" spans="1:6" s="6" customFormat="1" ht="18" customHeight="1">
      <c r="A326" s="268"/>
      <c r="B326" s="266"/>
      <c r="C326" s="7">
        <v>2007</v>
      </c>
      <c r="D326" s="8">
        <v>192.8</v>
      </c>
      <c r="E326" s="82">
        <v>-0.20703933747411307</v>
      </c>
      <c r="F326" s="144"/>
    </row>
    <row r="327" spans="1:6" s="6" customFormat="1" ht="18" customHeight="1">
      <c r="A327" s="268"/>
      <c r="B327" s="266"/>
      <c r="C327" s="7">
        <v>2008</v>
      </c>
      <c r="D327" s="8">
        <v>172.7</v>
      </c>
      <c r="E327" s="82">
        <v>-10.425311203319509</v>
      </c>
      <c r="F327" s="144"/>
    </row>
    <row r="328" spans="1:6" s="6" customFormat="1" ht="18" customHeight="1">
      <c r="A328" s="268"/>
      <c r="B328" s="266"/>
      <c r="C328" s="7">
        <v>2009</v>
      </c>
      <c r="D328" s="8">
        <v>141.30000000000001</v>
      </c>
      <c r="E328" s="82">
        <v>-18.181818181818166</v>
      </c>
      <c r="F328" s="144"/>
    </row>
    <row r="329" spans="1:6" s="6" customFormat="1" ht="18" customHeight="1">
      <c r="A329" s="268"/>
      <c r="B329" s="266"/>
      <c r="C329" s="7">
        <v>2010</v>
      </c>
      <c r="D329" s="8">
        <v>142.80000000000001</v>
      </c>
      <c r="E329" s="82">
        <v>1.0615711252653925</v>
      </c>
      <c r="F329" s="144"/>
    </row>
    <row r="330" spans="1:6" s="6" customFormat="1" ht="18" customHeight="1">
      <c r="A330" s="268"/>
      <c r="B330" s="266"/>
      <c r="C330" s="7">
        <v>2011</v>
      </c>
      <c r="D330" s="8">
        <v>159.19999999999999</v>
      </c>
      <c r="E330" s="82">
        <v>11.5</v>
      </c>
      <c r="F330" s="144"/>
    </row>
    <row r="331" spans="1:6" s="6" customFormat="1" ht="18" customHeight="1">
      <c r="A331" s="268"/>
      <c r="B331" s="266"/>
      <c r="C331" s="15">
        <v>2012</v>
      </c>
      <c r="D331" s="80">
        <v>209.40020000000001</v>
      </c>
      <c r="E331" s="82">
        <v>31.532788944723634</v>
      </c>
      <c r="F331" s="144"/>
    </row>
    <row r="332" spans="1:6" s="6" customFormat="1" ht="18" customHeight="1">
      <c r="A332" s="268"/>
      <c r="B332" s="266"/>
      <c r="C332" s="15">
        <v>2013</v>
      </c>
      <c r="D332" s="80">
        <v>234.7765</v>
      </c>
      <c r="E332" s="82">
        <v>12.118565311780975</v>
      </c>
      <c r="F332" s="144"/>
    </row>
    <row r="333" spans="1:6" s="6" customFormat="1" ht="18" customHeight="1">
      <c r="A333" s="268"/>
      <c r="B333" s="266"/>
      <c r="C333" s="15">
        <v>2014</v>
      </c>
      <c r="D333" s="80">
        <v>217.84539799999999</v>
      </c>
      <c r="E333" s="82">
        <v>-7.211582931000339</v>
      </c>
      <c r="F333" s="144"/>
    </row>
    <row r="334" spans="1:6" s="6" customFormat="1" ht="18" customHeight="1">
      <c r="A334" s="268"/>
      <c r="B334" s="266"/>
      <c r="C334" s="15">
        <v>2015</v>
      </c>
      <c r="D334" s="80">
        <v>205.92667599999999</v>
      </c>
      <c r="E334" s="82">
        <v>-5.4711837428854029</v>
      </c>
      <c r="F334" s="144"/>
    </row>
    <row r="335" spans="1:6" s="6" customFormat="1" ht="18" customHeight="1">
      <c r="A335" s="268"/>
      <c r="B335" s="266"/>
      <c r="C335" s="15">
        <v>2016</v>
      </c>
      <c r="D335" s="80">
        <v>189.954014</v>
      </c>
      <c r="E335" s="82">
        <v>-7.7564802726189725</v>
      </c>
      <c r="F335" s="144"/>
    </row>
    <row r="336" spans="1:6" s="6" customFormat="1" ht="18" customHeight="1">
      <c r="A336" s="268"/>
      <c r="B336" s="266"/>
      <c r="C336" s="15">
        <v>2017</v>
      </c>
      <c r="D336" s="80">
        <v>201.033783</v>
      </c>
      <c r="E336" s="82">
        <f>(D336-D335)/D335*100</f>
        <v>5.8328691069407981</v>
      </c>
      <c r="F336" s="144"/>
    </row>
    <row r="337" spans="1:6" s="6" customFormat="1" ht="18" customHeight="1">
      <c r="A337" s="195"/>
      <c r="B337" s="203"/>
      <c r="C337" s="15">
        <v>2018</v>
      </c>
      <c r="D337" s="205">
        <v>222.04283699999999</v>
      </c>
      <c r="E337" s="82">
        <f>(D337-D336)/D336*100</f>
        <v>10.450509206206398</v>
      </c>
      <c r="F337" s="144"/>
    </row>
    <row r="338" spans="1:6" s="6" customFormat="1" ht="18" customHeight="1">
      <c r="A338" s="217"/>
      <c r="B338" s="203"/>
      <c r="C338" s="15">
        <v>2019</v>
      </c>
      <c r="D338" s="205">
        <v>245.861876</v>
      </c>
      <c r="E338" s="82">
        <f>(D338-D337)/D337*100</f>
        <v>10.727226926937528</v>
      </c>
      <c r="F338" s="144"/>
    </row>
    <row r="339" spans="1:6" s="6" customFormat="1" ht="18" customHeight="1">
      <c r="A339" s="233"/>
      <c r="B339" s="203"/>
      <c r="C339" s="15">
        <v>2020</v>
      </c>
      <c r="D339" s="205">
        <v>190.87672000000001</v>
      </c>
      <c r="E339" s="82">
        <f>(D339-D338)/D338*100</f>
        <v>-22.364246500746617</v>
      </c>
      <c r="F339" s="144"/>
    </row>
    <row r="340" spans="1:6" s="6" customFormat="1" ht="18" customHeight="1">
      <c r="A340" s="259" t="s">
        <v>128</v>
      </c>
      <c r="B340" s="260"/>
      <c r="C340" s="260"/>
      <c r="D340" s="260"/>
      <c r="E340" s="261"/>
      <c r="F340" s="144"/>
    </row>
    <row r="341" spans="1:6" s="6" customFormat="1" ht="18" customHeight="1">
      <c r="A341" s="267" t="s">
        <v>159</v>
      </c>
      <c r="B341" s="269"/>
      <c r="C341" s="7">
        <v>2006</v>
      </c>
      <c r="D341" s="129">
        <v>0.2</v>
      </c>
      <c r="E341" s="84" t="s">
        <v>124</v>
      </c>
      <c r="F341" s="144"/>
    </row>
    <row r="342" spans="1:6" s="6" customFormat="1" ht="18" customHeight="1">
      <c r="A342" s="268"/>
      <c r="B342" s="270"/>
      <c r="C342" s="7">
        <v>2007</v>
      </c>
      <c r="D342" s="129">
        <v>0</v>
      </c>
      <c r="E342" s="82">
        <v>-100</v>
      </c>
      <c r="F342" s="144"/>
    </row>
    <row r="343" spans="1:6" s="6" customFormat="1" ht="18" customHeight="1">
      <c r="A343" s="268"/>
      <c r="B343" s="270"/>
      <c r="C343" s="7">
        <v>2008</v>
      </c>
      <c r="D343" s="129">
        <v>0</v>
      </c>
      <c r="E343" s="84" t="s">
        <v>124</v>
      </c>
      <c r="F343" s="144"/>
    </row>
    <row r="344" spans="1:6" s="6" customFormat="1" ht="18" customHeight="1">
      <c r="A344" s="268"/>
      <c r="B344" s="270"/>
      <c r="C344" s="7">
        <v>2009</v>
      </c>
      <c r="D344" s="129">
        <v>0.1</v>
      </c>
      <c r="E344" s="84" t="s">
        <v>124</v>
      </c>
      <c r="F344" s="144"/>
    </row>
    <row r="345" spans="1:6" s="6" customFormat="1" ht="18" customHeight="1">
      <c r="A345" s="268"/>
      <c r="B345" s="270"/>
      <c r="C345" s="7">
        <v>2010</v>
      </c>
      <c r="D345" s="129">
        <v>0</v>
      </c>
      <c r="E345" s="82">
        <v>-100</v>
      </c>
      <c r="F345" s="144"/>
    </row>
    <row r="346" spans="1:6" s="6" customFormat="1" ht="18" customHeight="1">
      <c r="A346" s="268"/>
      <c r="B346" s="270"/>
      <c r="C346" s="7">
        <v>2011</v>
      </c>
      <c r="D346" s="129">
        <v>0</v>
      </c>
      <c r="E346" s="84" t="s">
        <v>124</v>
      </c>
      <c r="F346" s="144"/>
    </row>
    <row r="347" spans="1:6" s="6" customFormat="1" ht="18" customHeight="1">
      <c r="A347" s="268"/>
      <c r="B347" s="270"/>
      <c r="C347" s="15">
        <v>2012</v>
      </c>
      <c r="D347" s="129">
        <v>5.6033160000000004</v>
      </c>
      <c r="E347" s="82">
        <v>-100</v>
      </c>
      <c r="F347" s="144"/>
    </row>
    <row r="348" spans="1:6" s="6" customFormat="1" ht="18" customHeight="1">
      <c r="A348" s="268"/>
      <c r="B348" s="270"/>
      <c r="C348" s="15">
        <v>2013</v>
      </c>
      <c r="D348" s="129">
        <v>4.2874930000000004</v>
      </c>
      <c r="E348" s="145">
        <v>23.482934034061255</v>
      </c>
      <c r="F348" s="144"/>
    </row>
    <row r="349" spans="1:6" s="6" customFormat="1" ht="18" customHeight="1">
      <c r="A349" s="268"/>
      <c r="B349" s="270"/>
      <c r="C349" s="15">
        <v>2014</v>
      </c>
      <c r="D349" s="129">
        <v>6.3219260000000004</v>
      </c>
      <c r="E349" s="145">
        <v>47.450409831572898</v>
      </c>
      <c r="F349" s="144"/>
    </row>
    <row r="350" spans="1:6" s="6" customFormat="1" ht="18" customHeight="1">
      <c r="A350" s="268"/>
      <c r="B350" s="270"/>
      <c r="C350" s="15">
        <v>2015</v>
      </c>
      <c r="D350" s="129">
        <v>15.814857999999999</v>
      </c>
      <c r="E350" s="145">
        <v>150.15885981582193</v>
      </c>
      <c r="F350" s="144"/>
    </row>
    <row r="351" spans="1:6" s="6" customFormat="1" ht="18" customHeight="1">
      <c r="A351" s="268"/>
      <c r="B351" s="270"/>
      <c r="C351" s="15">
        <v>2016</v>
      </c>
      <c r="D351" s="129">
        <v>29.905919000000001</v>
      </c>
      <c r="E351" s="145">
        <v>89.100142410383981</v>
      </c>
      <c r="F351" s="144"/>
    </row>
    <row r="352" spans="1:6" s="6" customFormat="1" ht="18" customHeight="1">
      <c r="A352" s="268"/>
      <c r="B352" s="270"/>
      <c r="C352" s="15">
        <v>2017</v>
      </c>
      <c r="D352" s="129">
        <v>40.691947999999996</v>
      </c>
      <c r="E352" s="145">
        <f>(D352-D351)/D351*100</f>
        <v>36.06653585867064</v>
      </c>
      <c r="F352" s="144"/>
    </row>
    <row r="353" spans="1:6" s="6" customFormat="1" ht="18" customHeight="1">
      <c r="A353" s="195"/>
      <c r="B353" s="194"/>
      <c r="C353" s="15">
        <v>2018</v>
      </c>
      <c r="D353" s="129">
        <v>52.286997</v>
      </c>
      <c r="E353" s="145">
        <f>(D353-D352)/D352*100</f>
        <v>28.494701212141539</v>
      </c>
      <c r="F353" s="144"/>
    </row>
    <row r="354" spans="1:6" s="6" customFormat="1" ht="18" customHeight="1">
      <c r="A354" s="217"/>
      <c r="B354" s="216"/>
      <c r="C354" s="15">
        <v>2019</v>
      </c>
      <c r="D354" s="129">
        <v>47.52149</v>
      </c>
      <c r="E354" s="145">
        <f>(D354-D353)/D353*100</f>
        <v>-9.1141340551648042</v>
      </c>
      <c r="F354" s="144"/>
    </row>
    <row r="355" spans="1:6" s="6" customFormat="1" ht="18" customHeight="1">
      <c r="A355" s="233"/>
      <c r="B355" s="234"/>
      <c r="C355" s="15">
        <v>2020</v>
      </c>
      <c r="D355" s="129">
        <v>748.49028099999998</v>
      </c>
      <c r="E355" s="145">
        <f>(D355-D354)/D354*100</f>
        <v>1475.0564239463029</v>
      </c>
      <c r="F355" s="144"/>
    </row>
    <row r="356" spans="1:6" s="6" customFormat="1" ht="18" customHeight="1">
      <c r="A356" s="271" t="s">
        <v>33</v>
      </c>
      <c r="B356" s="296"/>
      <c r="C356" s="92">
        <v>2006</v>
      </c>
      <c r="D356" s="134">
        <v>14351.000000000005</v>
      </c>
      <c r="E356" s="98" t="s">
        <v>124</v>
      </c>
      <c r="F356" s="144"/>
    </row>
    <row r="357" spans="1:6" s="6" customFormat="1" ht="18" customHeight="1">
      <c r="A357" s="272"/>
      <c r="B357" s="297"/>
      <c r="C357" s="92">
        <v>2007</v>
      </c>
      <c r="D357" s="134">
        <v>15555.600000000002</v>
      </c>
      <c r="E357" s="97">
        <v>8.393840150512144</v>
      </c>
      <c r="F357" s="144"/>
    </row>
    <row r="358" spans="1:6" s="6" customFormat="1" ht="18" customHeight="1">
      <c r="A358" s="272"/>
      <c r="B358" s="297"/>
      <c r="C358" s="92">
        <v>2008</v>
      </c>
      <c r="D358" s="134">
        <v>16303.300000000001</v>
      </c>
      <c r="E358" s="97">
        <v>4.8066291239167835</v>
      </c>
      <c r="F358" s="144"/>
    </row>
    <row r="359" spans="1:6" s="6" customFormat="1" ht="18" customHeight="1">
      <c r="A359" s="272"/>
      <c r="B359" s="297"/>
      <c r="C359" s="92">
        <v>2009</v>
      </c>
      <c r="D359" s="134">
        <v>15507.699999999999</v>
      </c>
      <c r="E359" s="97">
        <v>-4.8799936209233845</v>
      </c>
      <c r="F359" s="144"/>
    </row>
    <row r="360" spans="1:6" s="6" customFormat="1" ht="18" customHeight="1">
      <c r="A360" s="272"/>
      <c r="B360" s="297"/>
      <c r="C360" s="92">
        <v>2010</v>
      </c>
      <c r="D360" s="134">
        <v>16593.5</v>
      </c>
      <c r="E360" s="97">
        <v>7.0016830348794468</v>
      </c>
      <c r="F360" s="144"/>
    </row>
    <row r="361" spans="1:6" s="6" customFormat="1" ht="18" customHeight="1">
      <c r="A361" s="272"/>
      <c r="B361" s="297"/>
      <c r="C361" s="92">
        <v>2011</v>
      </c>
      <c r="D361" s="134">
        <v>17499.846799999999</v>
      </c>
      <c r="E361" s="97">
        <v>5.5</v>
      </c>
      <c r="F361" s="144"/>
    </row>
    <row r="362" spans="1:6" s="6" customFormat="1" ht="18" customHeight="1">
      <c r="A362" s="272"/>
      <c r="B362" s="297"/>
      <c r="C362" s="92">
        <v>2012</v>
      </c>
      <c r="D362" s="134">
        <v>17328.36</v>
      </c>
      <c r="E362" s="97">
        <v>-0.97993315004334081</v>
      </c>
      <c r="F362" s="144"/>
    </row>
    <row r="363" spans="1:6" s="6" customFormat="1" ht="18" customHeight="1">
      <c r="A363" s="272"/>
      <c r="B363" s="297"/>
      <c r="C363" s="92">
        <v>2013</v>
      </c>
      <c r="D363" s="134">
        <v>17471.759999999998</v>
      </c>
      <c r="E363" s="97">
        <v>0.82754513410384956</v>
      </c>
      <c r="F363" s="144"/>
    </row>
    <row r="364" spans="1:6" s="6" customFormat="1" ht="18" customHeight="1">
      <c r="A364" s="272"/>
      <c r="B364" s="297"/>
      <c r="C364" s="171">
        <v>2014</v>
      </c>
      <c r="D364" s="134">
        <v>17931.687535000001</v>
      </c>
      <c r="E364" s="97">
        <v>2.6324052928840747</v>
      </c>
      <c r="F364" s="144"/>
    </row>
    <row r="365" spans="1:6" s="6" customFormat="1" ht="18" customHeight="1">
      <c r="A365" s="272"/>
      <c r="B365" s="297"/>
      <c r="C365" s="190">
        <v>2015</v>
      </c>
      <c r="D365" s="134">
        <v>18494.380473000001</v>
      </c>
      <c r="E365" s="97">
        <v>3.1379809451938461</v>
      </c>
      <c r="F365" s="144"/>
    </row>
    <row r="366" spans="1:6" s="6" customFormat="1" ht="18" customHeight="1">
      <c r="A366" s="272"/>
      <c r="B366" s="297"/>
      <c r="C366" s="191">
        <v>2016</v>
      </c>
      <c r="D366" s="134">
        <v>19228.790166999999</v>
      </c>
      <c r="E366" s="97">
        <f>(D366-D365)/D365*100</f>
        <v>3.9709883500675511</v>
      </c>
      <c r="F366" s="144"/>
    </row>
    <row r="367" spans="1:6" s="6" customFormat="1" ht="18" customHeight="1">
      <c r="A367" s="272"/>
      <c r="B367" s="297"/>
      <c r="C367" s="191">
        <v>2017</v>
      </c>
      <c r="D367" s="134">
        <v>20698.098064000002</v>
      </c>
      <c r="E367" s="97">
        <f>(D367-D366)/D366*100</f>
        <v>7.6411874290541402</v>
      </c>
      <c r="F367" s="144"/>
    </row>
    <row r="368" spans="1:6" s="6" customFormat="1" ht="18" customHeight="1">
      <c r="A368" s="192"/>
      <c r="B368" s="192"/>
      <c r="C368" s="198">
        <v>2018</v>
      </c>
      <c r="D368" s="134">
        <v>22579.1034</v>
      </c>
      <c r="E368" s="97">
        <f>(D368-D367)/D367*100</f>
        <v>9.087817296950643</v>
      </c>
      <c r="F368" s="144"/>
    </row>
    <row r="369" spans="1:10" s="6" customFormat="1" ht="18" customHeight="1">
      <c r="A369" s="214"/>
      <c r="B369" s="214"/>
      <c r="C369" s="220">
        <v>2019</v>
      </c>
      <c r="D369" s="134">
        <v>23939.183745999999</v>
      </c>
      <c r="E369" s="97">
        <f>(D369-D368)/D368*100</f>
        <v>6.0236242418731241</v>
      </c>
      <c r="F369" s="144"/>
    </row>
    <row r="370" spans="1:10" s="6" customFormat="1" ht="18" customHeight="1">
      <c r="A370" s="235"/>
      <c r="B370" s="235"/>
      <c r="C370" s="238">
        <v>2020</v>
      </c>
      <c r="D370" s="134">
        <v>21744.561002999999</v>
      </c>
      <c r="E370" s="97">
        <f>(D370-D369)/D369*100</f>
        <v>-9.1674919507925985</v>
      </c>
      <c r="F370" s="144"/>
    </row>
    <row r="371" spans="1:10">
      <c r="A371" s="81" t="s">
        <v>201</v>
      </c>
      <c r="B371" s="6"/>
      <c r="F371" s="144"/>
      <c r="G371" s="6"/>
      <c r="H371" s="6"/>
      <c r="I371" s="6"/>
      <c r="J371" s="6"/>
    </row>
    <row r="372" spans="1:10">
      <c r="A372" s="81" t="s">
        <v>200</v>
      </c>
      <c r="G372" s="6"/>
      <c r="H372" s="6"/>
      <c r="I372" s="6"/>
      <c r="J372" s="6"/>
    </row>
    <row r="373" spans="1:10">
      <c r="G373" s="6"/>
      <c r="H373" s="6"/>
      <c r="I373" s="6"/>
      <c r="J373" s="6"/>
    </row>
    <row r="374" spans="1:10">
      <c r="G374" s="6"/>
      <c r="H374" s="6"/>
      <c r="I374" s="6"/>
      <c r="J374" s="6"/>
    </row>
    <row r="375" spans="1:10">
      <c r="A375" s="5"/>
      <c r="B375" s="5"/>
      <c r="G375" s="6"/>
      <c r="H375" s="6"/>
      <c r="I375" s="6"/>
      <c r="J375" s="6"/>
    </row>
    <row r="376" spans="1:10">
      <c r="A376" s="5"/>
      <c r="B376" s="5"/>
      <c r="G376" s="6"/>
      <c r="H376" s="6"/>
      <c r="I376" s="6"/>
      <c r="J376" s="6"/>
    </row>
    <row r="377" spans="1:10">
      <c r="A377" s="5"/>
      <c r="B377" s="5"/>
      <c r="G377" s="6"/>
      <c r="H377" s="6"/>
      <c r="I377" s="6"/>
      <c r="J377" s="6"/>
    </row>
    <row r="378" spans="1:10">
      <c r="A378" s="5"/>
      <c r="B378" s="5"/>
      <c r="G378" s="6"/>
      <c r="H378" s="6"/>
      <c r="I378" s="6"/>
      <c r="J378" s="6"/>
    </row>
    <row r="379" spans="1:10">
      <c r="A379" s="5"/>
      <c r="B379" s="5"/>
      <c r="G379" s="6"/>
      <c r="H379" s="6"/>
      <c r="I379" s="6"/>
      <c r="J379" s="6"/>
    </row>
    <row r="380" spans="1:10">
      <c r="A380" s="5"/>
      <c r="B380" s="5"/>
      <c r="G380" s="6"/>
      <c r="H380" s="6"/>
      <c r="I380" s="6"/>
      <c r="J380" s="6"/>
    </row>
    <row r="381" spans="1:10">
      <c r="A381" s="5"/>
      <c r="B381" s="5"/>
      <c r="G381" s="6"/>
      <c r="H381" s="6"/>
      <c r="I381" s="6"/>
      <c r="J381" s="6"/>
    </row>
    <row r="382" spans="1:10">
      <c r="A382" s="5"/>
      <c r="B382" s="5"/>
      <c r="G382" s="6"/>
      <c r="H382" s="6"/>
      <c r="I382" s="6"/>
      <c r="J382" s="6"/>
    </row>
    <row r="383" spans="1:10">
      <c r="A383" s="5"/>
      <c r="B383" s="5"/>
      <c r="G383" s="6"/>
      <c r="H383" s="6"/>
      <c r="I383" s="6"/>
      <c r="J383" s="6"/>
    </row>
    <row r="384" spans="1:10">
      <c r="A384" s="5"/>
      <c r="B384" s="5"/>
      <c r="G384" s="6"/>
      <c r="H384" s="6"/>
      <c r="I384" s="6"/>
      <c r="J384" s="6"/>
    </row>
    <row r="385" spans="1:10">
      <c r="A385" s="5"/>
      <c r="B385" s="5"/>
      <c r="G385" s="6"/>
      <c r="H385" s="6"/>
      <c r="I385" s="6"/>
      <c r="J385" s="6"/>
    </row>
    <row r="386" spans="1:10">
      <c r="A386" s="5"/>
      <c r="B386" s="5"/>
      <c r="G386" s="6"/>
      <c r="H386" s="6"/>
      <c r="I386" s="6"/>
      <c r="J386" s="6"/>
    </row>
    <row r="387" spans="1:10">
      <c r="A387" s="5"/>
      <c r="B387" s="5"/>
      <c r="G387" s="6"/>
      <c r="H387" s="6"/>
      <c r="I387" s="6"/>
      <c r="J387" s="6"/>
    </row>
    <row r="388" spans="1:10">
      <c r="A388" s="5"/>
      <c r="B388" s="5"/>
      <c r="G388" s="6"/>
      <c r="H388" s="6"/>
      <c r="I388" s="6"/>
      <c r="J388" s="6"/>
    </row>
    <row r="389" spans="1:10">
      <c r="A389" s="5"/>
      <c r="B389" s="5"/>
      <c r="G389" s="6"/>
      <c r="H389" s="6"/>
      <c r="I389" s="6"/>
      <c r="J389" s="6"/>
    </row>
    <row r="390" spans="1:10">
      <c r="A390" s="5"/>
      <c r="B390" s="5"/>
      <c r="G390" s="6"/>
      <c r="H390" s="6"/>
      <c r="I390" s="6"/>
      <c r="J390" s="6"/>
    </row>
    <row r="391" spans="1:10">
      <c r="A391" s="5"/>
      <c r="B391" s="5"/>
      <c r="G391" s="6"/>
      <c r="H391" s="6"/>
      <c r="I391" s="6"/>
      <c r="J391" s="6"/>
    </row>
    <row r="392" spans="1:10">
      <c r="A392" s="5"/>
      <c r="B392" s="5"/>
      <c r="G392" s="6"/>
      <c r="H392" s="6"/>
      <c r="I392" s="6"/>
      <c r="J392" s="6"/>
    </row>
    <row r="393" spans="1:10">
      <c r="A393" s="5"/>
      <c r="B393" s="5"/>
      <c r="G393" s="6"/>
      <c r="H393" s="6"/>
      <c r="I393" s="6"/>
      <c r="J393" s="6"/>
    </row>
    <row r="394" spans="1:10">
      <c r="A394" s="5"/>
      <c r="B394" s="5"/>
      <c r="G394" s="6"/>
      <c r="H394" s="6"/>
      <c r="I394" s="6"/>
      <c r="J394" s="6"/>
    </row>
    <row r="395" spans="1:10">
      <c r="A395" s="5"/>
      <c r="B395" s="5"/>
      <c r="G395" s="6"/>
      <c r="H395" s="6"/>
      <c r="I395" s="6"/>
      <c r="J395" s="6"/>
    </row>
    <row r="396" spans="1:10">
      <c r="A396" s="5"/>
      <c r="B396" s="5"/>
      <c r="G396" s="6"/>
      <c r="H396" s="6"/>
      <c r="I396" s="6"/>
      <c r="J396" s="6"/>
    </row>
    <row r="397" spans="1:10">
      <c r="A397" s="5"/>
      <c r="B397" s="5"/>
      <c r="G397" s="6"/>
      <c r="H397" s="6"/>
      <c r="I397" s="6"/>
      <c r="J397" s="6"/>
    </row>
    <row r="398" spans="1:10">
      <c r="A398" s="5"/>
      <c r="B398" s="5"/>
      <c r="G398" s="6"/>
      <c r="H398" s="6"/>
      <c r="I398" s="6"/>
      <c r="J398" s="6"/>
    </row>
    <row r="399" spans="1:10">
      <c r="A399" s="5"/>
      <c r="B399" s="5"/>
      <c r="G399" s="6"/>
      <c r="H399" s="6"/>
      <c r="I399" s="6"/>
      <c r="J399" s="6"/>
    </row>
    <row r="400" spans="1:10">
      <c r="A400" s="5"/>
      <c r="B400" s="5"/>
      <c r="G400" s="6"/>
      <c r="H400" s="6"/>
      <c r="I400" s="6"/>
      <c r="J400" s="6"/>
    </row>
    <row r="401" spans="1:10">
      <c r="A401" s="5"/>
      <c r="B401" s="5"/>
      <c r="G401" s="6"/>
      <c r="H401" s="6"/>
      <c r="I401" s="6"/>
      <c r="J401" s="6"/>
    </row>
    <row r="402" spans="1:10">
      <c r="A402" s="5"/>
      <c r="B402" s="5"/>
      <c r="G402" s="6"/>
      <c r="H402" s="6"/>
      <c r="I402" s="6"/>
      <c r="J402" s="6"/>
    </row>
    <row r="403" spans="1:10">
      <c r="A403" s="5"/>
      <c r="B403" s="5"/>
      <c r="G403" s="6"/>
      <c r="H403" s="6"/>
      <c r="I403" s="6"/>
      <c r="J403" s="6"/>
    </row>
    <row r="404" spans="1:10">
      <c r="A404" s="5"/>
      <c r="B404" s="5"/>
      <c r="G404" s="6"/>
      <c r="H404" s="6"/>
      <c r="I404" s="6"/>
      <c r="J404" s="6"/>
    </row>
    <row r="405" spans="1:10">
      <c r="A405" s="5"/>
      <c r="B405" s="5"/>
      <c r="G405" s="6"/>
      <c r="H405" s="6"/>
      <c r="I405" s="6"/>
      <c r="J405" s="6"/>
    </row>
    <row r="406" spans="1:10">
      <c r="A406" s="5"/>
      <c r="B406" s="5"/>
    </row>
    <row r="407" spans="1:10">
      <c r="A407" s="5"/>
      <c r="B407" s="5"/>
    </row>
    <row r="408" spans="1:10">
      <c r="A408" s="5"/>
      <c r="B408" s="5"/>
    </row>
    <row r="409" spans="1:10">
      <c r="A409" s="5"/>
      <c r="B409" s="5"/>
    </row>
    <row r="410" spans="1:10">
      <c r="A410" s="5"/>
      <c r="B410" s="5"/>
    </row>
    <row r="411" spans="1:10">
      <c r="A411" s="5"/>
      <c r="B411" s="5"/>
    </row>
  </sheetData>
  <mergeCells count="53">
    <mergeCell ref="B325:B336"/>
    <mergeCell ref="A143:A154"/>
    <mergeCell ref="B143:B154"/>
    <mergeCell ref="A158:A169"/>
    <mergeCell ref="B158:B169"/>
    <mergeCell ref="A173:A184"/>
    <mergeCell ref="B173:B184"/>
    <mergeCell ref="A188:A199"/>
    <mergeCell ref="B188:B199"/>
    <mergeCell ref="A203:A214"/>
    <mergeCell ref="B203:B214"/>
    <mergeCell ref="A218:A229"/>
    <mergeCell ref="B218:B229"/>
    <mergeCell ref="A233:A244"/>
    <mergeCell ref="B233:B244"/>
    <mergeCell ref="A113:A124"/>
    <mergeCell ref="B113:B124"/>
    <mergeCell ref="A128:A139"/>
    <mergeCell ref="B128:B139"/>
    <mergeCell ref="D5:E5"/>
    <mergeCell ref="A7:E7"/>
    <mergeCell ref="C5:C6"/>
    <mergeCell ref="A5:B6"/>
    <mergeCell ref="A8:A19"/>
    <mergeCell ref="B8:B19"/>
    <mergeCell ref="A23:A34"/>
    <mergeCell ref="B23:B34"/>
    <mergeCell ref="A38:A49"/>
    <mergeCell ref="B38:B49"/>
    <mergeCell ref="A53:A64"/>
    <mergeCell ref="B53:B64"/>
    <mergeCell ref="A68:A79"/>
    <mergeCell ref="B68:B79"/>
    <mergeCell ref="A83:A94"/>
    <mergeCell ref="B83:B94"/>
    <mergeCell ref="A98:A109"/>
    <mergeCell ref="B98:B109"/>
    <mergeCell ref="A341:B352"/>
    <mergeCell ref="A356:B367"/>
    <mergeCell ref="A248:A259"/>
    <mergeCell ref="B248:B259"/>
    <mergeCell ref="A263:A274"/>
    <mergeCell ref="B263:B274"/>
    <mergeCell ref="A279:A290"/>
    <mergeCell ref="B279:B290"/>
    <mergeCell ref="A278:E278"/>
    <mergeCell ref="A340:E340"/>
    <mergeCell ref="A324:E324"/>
    <mergeCell ref="A294:A305"/>
    <mergeCell ref="B294:B305"/>
    <mergeCell ref="A309:A320"/>
    <mergeCell ref="B309:B320"/>
    <mergeCell ref="A325:A336"/>
  </mergeCells>
  <phoneticPr fontId="3" type="noConversion"/>
  <printOptions horizontalCentered="1"/>
  <pageMargins left="0.39370078740157483" right="0.39370078740157483" top="0.78740157480314965" bottom="0.59055118110236227" header="0.78740157480314965" footer="0"/>
  <pageSetup paperSize="9" fitToHeight="0" orientation="portrait" horizontalDpi="1200" verticalDpi="1200" r:id="rId1"/>
  <headerFooter alignWithMargins="0">
    <oddHeader>&amp;RPágina &amp;P de &amp;N</oddHeader>
  </headerFooter>
  <rowBreaks count="2" manualBreakCount="2">
    <brk id="217" max="4" man="1"/>
    <brk id="323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C02D4D9F95C28D4586DB30864A5AA852" ma:contentTypeVersion="4" ma:contentTypeDescription="" ma:contentTypeScope="" ma:versionID="fbb0ee06236b06da53bd016be2209a77">
  <xsd:schema xmlns:xsd="http://www.w3.org/2001/XMLSchema" xmlns:xs="http://www.w3.org/2001/XMLSchema" xmlns:p="http://schemas.microsoft.com/office/2006/metadata/properties" xmlns:ns1="http://schemas.microsoft.com/sharepoint/v3" xmlns:ns2="50ce7429-bd1c-4bff-9dbc-6c97cd071ae8" xmlns:ns3="838b1f35-21c8-4d51-9b19-05ddba14ab3b" targetNamespace="http://schemas.microsoft.com/office/2006/metadata/properties" ma:root="true" ma:fieldsID="3ebde041abd382b8e1d2511ee2c9c34a" ns1:_="" ns2:_="" ns3:_="">
    <xsd:import namespace="http://schemas.microsoft.com/sharepoint/v3"/>
    <xsd:import namespace="50ce7429-bd1c-4bff-9dbc-6c97cd071ae8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e7429-bd1c-4bff-9dbc-6c97cd071ae8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internalName="CMSClassification">
      <xsd:simpleType>
        <xsd:restriction base="dms:Choice"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 RESTITUIÇÃO DE MALTE"/>
          <xsd:enumeration value="CORRECÇÃO APLICÁVEL ÀS RESTITUIÇÕES DOS CEREAIS"/>
          <xsd:enumeration value="DECLARAÇÕES DE RECTIFICAÇÃO"/>
          <xsd:enumeration value="OFÍCIOS - CIRCULADOS GABINETE DO DIRECTOR-GERAL"/>
          <xsd:enumeration value="OFÍCIOS - CIRCULADOS INSPECÇÃO TRIBUTÁRIA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A801F3F4-BAB0-479C-A4CE-BB0C8DC2D548}" ma:internalName="Posting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NOrdem xmlns="50ce7429-bd1c-4bff-9dbc-6c97cd071ae8" xsi:nil="true"/>
    <Year xmlns="838b1f35-21c8-4d51-9b19-05ddba14ab3b" xsi:nil="true"/>
    <CMSURL xmlns="50ce7429-bd1c-4bff-9dbc-6c97cd071ae8" xsi:nil="true"/>
    <CMSPostingGuid xmlns="50ce7429-bd1c-4bff-9dbc-6c97cd071ae8" xsi:nil="true"/>
    <CMSClassification xmlns="50ce7429-bd1c-4bff-9dbc-6c97cd071ae8" xsi:nil="true"/>
    <ReferenciaUnica xmlns="50ce7429-bd1c-4bff-9dbc-6c97cd071ae8" xsi:nil="true"/>
    <Postings xmlns="50ce7429-bd1c-4bff-9dbc-6c97cd071ae8"/>
  </documentManagement>
</p:properties>
</file>

<file path=customXml/itemProps1.xml><?xml version="1.0" encoding="utf-8"?>
<ds:datastoreItem xmlns:ds="http://schemas.openxmlformats.org/officeDocument/2006/customXml" ds:itemID="{9E1B149B-B056-4525-B26C-CBD93EC01F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E6B233-FD9D-40DE-B3D4-78DD8A6EE18D}"/>
</file>

<file path=customXml/itemProps3.xml><?xml version="1.0" encoding="utf-8"?>
<ds:datastoreItem xmlns:ds="http://schemas.openxmlformats.org/officeDocument/2006/customXml" ds:itemID="{F0DFC14B-7F60-4C35-B405-99C82227DDBD}">
  <ds:schemaRefs>
    <ds:schemaRef ds:uri="50ce7429-bd1c-4bff-9dbc-6c97cd071ae8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838b1f35-21c8-4d51-9b19-05ddba14ab3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15</vt:i4>
      </vt:variant>
      <vt:variant>
        <vt:lpstr>Intervalos com nome</vt:lpstr>
      </vt:variant>
      <vt:variant>
        <vt:i4>22</vt:i4>
      </vt:variant>
    </vt:vector>
  </HeadingPairs>
  <TitlesOfParts>
    <vt:vector size="37" baseType="lpstr">
      <vt:lpstr>Capa </vt:lpstr>
      <vt:lpstr>Indice</vt:lpstr>
      <vt:lpstr>Quadro 1.</vt:lpstr>
      <vt:lpstr>Quadro 2.</vt:lpstr>
      <vt:lpstr>Quadro 2A.</vt:lpstr>
      <vt:lpstr>Quadro 2B.</vt:lpstr>
      <vt:lpstr>Quadro 2C.</vt:lpstr>
      <vt:lpstr>Quadro 3.</vt:lpstr>
      <vt:lpstr>Quadro 3A.</vt:lpstr>
      <vt:lpstr>Quadro 3B.</vt:lpstr>
      <vt:lpstr>Quadro 3C.</vt:lpstr>
      <vt:lpstr>Quadro 3D.</vt:lpstr>
      <vt:lpstr>Quadro 4.</vt:lpstr>
      <vt:lpstr>Quadro 5.</vt:lpstr>
      <vt:lpstr>Quadro 6.</vt:lpstr>
      <vt:lpstr>'Capa '!Área_de_Impressão</vt:lpstr>
      <vt:lpstr>Indice!Área_de_Impressão</vt:lpstr>
      <vt:lpstr>'Quadro 1.'!Área_de_Impressão</vt:lpstr>
      <vt:lpstr>'Quadro 2.'!Área_de_Impressão</vt:lpstr>
      <vt:lpstr>'Quadro 2A.'!Área_de_Impressão</vt:lpstr>
      <vt:lpstr>'Quadro 2B.'!Área_de_Impressão</vt:lpstr>
      <vt:lpstr>'Quadro 2C.'!Área_de_Impressão</vt:lpstr>
      <vt:lpstr>'Quadro 3.'!Área_de_Impressão</vt:lpstr>
      <vt:lpstr>'Quadro 3A.'!Área_de_Impressão</vt:lpstr>
      <vt:lpstr>'Quadro 3B.'!Área_de_Impressão</vt:lpstr>
      <vt:lpstr>'Quadro 3C.'!Área_de_Impressão</vt:lpstr>
      <vt:lpstr>'Quadro 3D.'!Área_de_Impressão</vt:lpstr>
      <vt:lpstr>'Quadro 4.'!Área_de_Impressão</vt:lpstr>
      <vt:lpstr>'Quadro 5.'!Área_de_Impressão</vt:lpstr>
      <vt:lpstr>'Quadro 6.'!Área_de_Impressão</vt:lpstr>
      <vt:lpstr>'Quadro 2A.'!Títulos_de_Impressão</vt:lpstr>
      <vt:lpstr>'Quadro 2B.'!Títulos_de_Impressão</vt:lpstr>
      <vt:lpstr>'Quadro 2C.'!Títulos_de_Impressão</vt:lpstr>
      <vt:lpstr>'Quadro 3A.'!Títulos_de_Impressão</vt:lpstr>
      <vt:lpstr>'Quadro 3B.'!Títulos_de_Impressão</vt:lpstr>
      <vt:lpstr>'Quadro 3C.'!Títulos_de_Impressão</vt:lpstr>
      <vt:lpstr>'Quadro 3D.'!Títulos_de_Impressão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Estatísticas do IVA 2006-2020</dc:title>
  <dc:creator>Autoridade Tributária e Aduaneira - AT</dc:creator>
  <cp:lastModifiedBy>João Anjos Andrade</cp:lastModifiedBy>
  <cp:lastPrinted>2021-06-14T09:52:39Z</cp:lastPrinted>
  <dcterms:created xsi:type="dcterms:W3CDTF">2010-03-25T11:32:42Z</dcterms:created>
  <dcterms:modified xsi:type="dcterms:W3CDTF">2021-07-20T07:19:59Z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0x010100EFDC2DF519FC4D8BB117FC66ED8C73E900C02D4D9F95C28D4586DB30864A5AA852</vt:lpwstr>
  </property>
</Properties>
</file>