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60090f\Publico$\Comum-DSPCG_01\150.40-Prod info estatística\150.40.500\150.40.500.02\BF 15º-A EBF\2022\6 Correção IMT IS\Correção IMT\Com Pass\"/>
    </mc:Choice>
  </mc:AlternateContent>
  <bookViews>
    <workbookView xWindow="0" yWindow="0" windowWidth="24000" windowHeight="9615" tabRatio="881"/>
  </bookViews>
  <sheets>
    <sheet name="Indice" sheetId="9" r:id="rId1"/>
    <sheet name="Agregado por Beneficio IEC" sheetId="8" r:id="rId2"/>
    <sheet name="Agregado por Beneficio ISV" sheetId="7" r:id="rId3"/>
    <sheet name="Agregado por Beneficio IRC" sheetId="6" r:id="rId4"/>
    <sheet name="Agregado por Beneficio IMT" sheetId="5" r:id="rId5"/>
    <sheet name="Agregado por Beneficio IS" sheetId="4" r:id="rId6"/>
    <sheet name="Agregado por Beneficio IUC" sheetId="3" r:id="rId7"/>
    <sheet name="Agregado por Beneficio IVA" sheetId="2" r:id="rId8"/>
    <sheet name="Agregado por Beneficio IMI" sheetId="1" r:id="rId9"/>
  </sheets>
  <definedNames>
    <definedName name="_xlnm.Print_Area" localSheetId="1">'Agregado por Beneficio IEC'!$B$1:$E$30</definedName>
    <definedName name="_xlnm.Print_Area" localSheetId="0">Indice!$B$2:$C$15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6" l="1"/>
  <c r="C51" i="6"/>
  <c r="C48" i="5" l="1"/>
  <c r="C47" i="1" l="1"/>
  <c r="C84" i="6" l="1"/>
  <c r="C82" i="6"/>
  <c r="C32" i="1" l="1"/>
  <c r="C48" i="1" s="1"/>
  <c r="C73" i="6" l="1"/>
  <c r="C60" i="6"/>
  <c r="C50" i="5" l="1"/>
  <c r="C22" i="4" l="1"/>
  <c r="C23" i="4" s="1"/>
  <c r="C80" i="6"/>
  <c r="C85" i="6" s="1"/>
  <c r="C87" i="6" l="1"/>
  <c r="C12" i="3" l="1"/>
  <c r="C8" i="3"/>
  <c r="C13" i="3" l="1"/>
  <c r="C46" i="5"/>
  <c r="C51" i="5" s="1"/>
  <c r="C25" i="7" l="1"/>
  <c r="C12" i="7"/>
  <c r="C9" i="7"/>
  <c r="C26" i="7" l="1"/>
  <c r="E29" i="8"/>
  <c r="E27" i="8" l="1"/>
  <c r="E10" i="8"/>
  <c r="E18" i="8"/>
  <c r="E22" i="8"/>
  <c r="E30" i="8" l="1"/>
  <c r="C11" i="2"/>
  <c r="C12" i="2" s="1"/>
</calcChain>
</file>

<file path=xl/sharedStrings.xml><?xml version="1.0" encoding="utf-8"?>
<sst xmlns="http://schemas.openxmlformats.org/spreadsheetml/2006/main" count="326" uniqueCount="275">
  <si>
    <t>Imposto Municipal sobre Imóveis</t>
  </si>
  <si>
    <t xml:space="preserve"> TIPO DE BENEFÍCIO </t>
  </si>
  <si>
    <t xml:space="preserve"> MONTANTE (€) </t>
  </si>
  <si>
    <t>ISENÇÃO TRIBUTÁRIA</t>
  </si>
  <si>
    <t>SUB-TOTAL ISENÇÃO TRIBUTÁRIA</t>
  </si>
  <si>
    <t>ISENÇÃO DEFINITIVA</t>
  </si>
  <si>
    <t>SUB-TOTAL ISENÇÃO FEFINITIVA</t>
  </si>
  <si>
    <t>ISENÇÃO TEMPORÁRIA</t>
  </si>
  <si>
    <t>TOTAL DE BENEFÍCIOS</t>
  </si>
  <si>
    <t>Imposto Sobre o Valor Acrescentado</t>
  </si>
  <si>
    <t>RESTITUIÇÃO IMPOSTO</t>
  </si>
  <si>
    <t>Embaixadas, Org. Intern e seus funcionários - DL n.º 143/86, de 16/06</t>
  </si>
  <si>
    <t>Comunidades Religiosas - DL 20/90 de 13/01</t>
  </si>
  <si>
    <t>Instituições Particulares de Solidariedade Social - DL 20/90 de 13/01</t>
  </si>
  <si>
    <t>Forças Armadas e de Segurança - DL n.º 113/90, de 05/04</t>
  </si>
  <si>
    <t>Associações e Corpos Bombeiros - DL 113/90 de 05/04</t>
  </si>
  <si>
    <t>Partidos Políticos - Lei n.º 19/03, de 20/06</t>
  </si>
  <si>
    <t>SUB-TOTAL RESTITUIÇÃO IVA</t>
  </si>
  <si>
    <t>Indíce</t>
  </si>
  <si>
    <t>Impostos Especiais de Consumo</t>
  </si>
  <si>
    <t>Imposto sobre Veículos</t>
  </si>
  <si>
    <t>Imposto sobre o Rendimento das Pessoas Colectivas</t>
  </si>
  <si>
    <t>Imposto Municipal sobre as Transmissões Onerosas de Imóveis</t>
  </si>
  <si>
    <t>Imposto do Selo</t>
  </si>
  <si>
    <t>Imposto Único de Circulação</t>
  </si>
  <si>
    <t>Imposto Sobre o valor Acrescentado</t>
  </si>
  <si>
    <t>Isenção tributária</t>
  </si>
  <si>
    <t>IABA</t>
  </si>
  <si>
    <t>Álcool destinado a consumo próprio de hospitais e similares - Art.º 67, n.º 3, c) do CIEC</t>
  </si>
  <si>
    <t>Álcool destinado a fins terapêuticos e sanitários - Art.º 67, n.º 3, e) do CIEC</t>
  </si>
  <si>
    <t>Álcool destinado a testes laboratoriais e investigação científica - Art.º 67, n.º 3, d) do CIEC</t>
  </si>
  <si>
    <t>SUB-TOTAL - Isenção tributária - IABA</t>
  </si>
  <si>
    <t>ISP</t>
  </si>
  <si>
    <t>Biocombustíveis - Art.º 90 do CIEC</t>
  </si>
  <si>
    <t>Gás natural e GPL utilizados em veículos de transporte público - Art.º 89, n.º 1, e) do CIEC</t>
  </si>
  <si>
    <t>SUB-TOTAL - Isenção tributária - ISP</t>
  </si>
  <si>
    <t>Tabaco</t>
  </si>
  <si>
    <t>Taxa preferencial</t>
  </si>
  <si>
    <t>Aguardentes produzidas em pequenas destilarias - Art.º 79, n.º 2 do CIEC</t>
  </si>
  <si>
    <t>Cervejas produzidas em pequenas cervejeiras - Art.º 80, n.º 3 do CIEC</t>
  </si>
  <si>
    <t>Taxas reduzidas nas Regiões Autónomas dos Açores e da Madeira - Art.º 77 e 78, do CIEC.</t>
  </si>
  <si>
    <t>SUB-TOTAL  - Taxa Preferencial - IABA</t>
  </si>
  <si>
    <t>Motores fixos - Art.º 93, n.º 1 e 3, e) do CIEC</t>
  </si>
  <si>
    <t>Motores Frigoríficos Autónomos - Art.º 93, nº 1 e 3, f) do CIEC</t>
  </si>
  <si>
    <t>SUB-TOTAL - Taxa Preferencial - ISP</t>
  </si>
  <si>
    <t>Cigarros - taxas reduzidas em vigor nas Regiões Autónomas - Art.º 105 e 105-A do CIEC</t>
  </si>
  <si>
    <t>SUB-TOTAL - Taxa Preferencial - Tabaco</t>
  </si>
  <si>
    <t xml:space="preserve">ISENÇÃO TRIBUTÁRIA </t>
  </si>
  <si>
    <t>SUB-TOTAL - Isenção Tributária</t>
  </si>
  <si>
    <t xml:space="preserve">DEDUÇÕES À COLETA </t>
  </si>
  <si>
    <t>SUB-TOTAL  - Deduções à Coleta</t>
  </si>
  <si>
    <t>TAXA PREFERENCIAL</t>
  </si>
  <si>
    <t>SUB-TOTAL - Redução de Taxa</t>
  </si>
  <si>
    <t>DEDUÇÕES AO RENDIMENTO</t>
  </si>
  <si>
    <t>SUB-TOTAL DEDUÇÕES AO RENDIMENTO</t>
  </si>
  <si>
    <t>DEDUÇÕES À COLETA</t>
  </si>
  <si>
    <t>SUB-TOTAL DEDUÇÕES À COLETA</t>
  </si>
  <si>
    <t>SUB-TOTAL ISENÇÃO DEFINITIVA</t>
  </si>
  <si>
    <t>SUB-TOTAL ISENÇÃOTEMPORÁRIA</t>
  </si>
  <si>
    <t>REDUÇÃO DE TAXA</t>
  </si>
  <si>
    <t>SUB-TOTAL REGIMES DE REDUÇÃO DE TAXA</t>
  </si>
  <si>
    <t>DED. MAT. COL.</t>
  </si>
  <si>
    <t>SUB-TOTAL DEDUÇÃO À MATÉRIA COLETÁVEL</t>
  </si>
  <si>
    <t>Resultado da liquidação (art.º 92.º CIRC)</t>
  </si>
  <si>
    <t>TOTAL DE BENEFÍCIOS CORRIGIDO</t>
  </si>
  <si>
    <t>SUB-TOTAL TAXA PREFERENCIAL</t>
  </si>
  <si>
    <t>Navegação marítima costeira e navegação interior, incluindo a pesca, com exceção da navegação de recreio privada; operações de dragagem em vias navegáveis e portos - Art.º 89, n.º 1, c) e h) do CIEC</t>
  </si>
  <si>
    <t>Produção de eletricidade ou produção combinada de eletricidade e calor (cogeração) - Art.º 89, n.º 1, d) e n.º 2, a) do CIEC</t>
  </si>
  <si>
    <t>Reembolso parcial para o gasóleo profissional suportado pelas empresas de transporte de mercadorias - 93º-A do CIEC</t>
  </si>
  <si>
    <t>Tarifa Social (eletricidade e gás natural) - Art.º 89, nº1, l) e nº 2, d) do CIEC</t>
  </si>
  <si>
    <t>Transporte de mercadorias e passageiros por via-férrea em comboio, metropolitano ou elétrico, e por trólei - Art.º 89, n.º 1, i) e nº 2, c) do CIEC</t>
  </si>
  <si>
    <t>Aquecimento indústrial, comercial e doméstico - Art.º 93, n.º 1 e 4 do CIEC</t>
  </si>
  <si>
    <t>Aquisições de prédios ou parte de prédios rústicos destinados à exploração florestal que sejam confinantes com prédios rústicos submetidos a plano de gestão florestal (Decreto -Lei n.º 16/2009)
Art.º 59.º-D, n.º 3 do EBF</t>
  </si>
  <si>
    <t>Emparcelamento rural - operações de emparcelamento
Artº 51º nº1 a) do D-L 103/90 ; Art. 51º n.º 2 a) Lei 111/15</t>
  </si>
  <si>
    <t>SUB-TOTAL DEDUÇÃO À COLETA</t>
  </si>
  <si>
    <t>DEDUÇÂO À COLETA</t>
  </si>
  <si>
    <t>Suspensão de inicio de tributação (terreno p/construção) - artigo 9º, n.º 1 alinea d) do CIMI</t>
  </si>
  <si>
    <t>Suspensão de inicio de tributação (prédio p/revenda) - artigo 9º, n.º 1 alinea e) do CIMI</t>
  </si>
  <si>
    <t>Instituições de segurança social e inst. de previdência - artigo 44º,  nº1  alínea b) do EBF</t>
  </si>
  <si>
    <t>Associações ou organizações de religião ou culto - artigo 44º,  nº1  alínea c) do EBF</t>
  </si>
  <si>
    <t>Assoc sindic, agricult, comerc, indust, prof. indep - artigo 44º,  nº1  alínea d) do EBF</t>
  </si>
  <si>
    <t>P. colect. util. pub administ. e de util pública - artigo 44º,  nº1  alínea e) do EBF</t>
  </si>
  <si>
    <t>IPSS e P. colect. equip. - artigo 44º,  nº1  alínea f) do EBF</t>
  </si>
  <si>
    <t>Misericórdias - artigo 44º,  nº1  alínea f) do EBF</t>
  </si>
  <si>
    <t>Ent lic Zona Franca da Madeira e Ilha Sta. Maria - artigo 44º,  nº1  alínea g) do EBF</t>
  </si>
  <si>
    <t>Estabelec ensino particular do sistema educativo - artigo 44º,  nº1  alínea h) do EBF</t>
  </si>
  <si>
    <t>Associações desportivas e juvenis - artigo 44º,  nº1  alínea i) do EBF</t>
  </si>
  <si>
    <t>Prédios cedidos gratuitamente a ent. públicas isentas - artigo 44º,  nº1  alínea j) do EBF</t>
  </si>
  <si>
    <t>Sociedade de capitais exclusivamente publicos - artigo 44º, nº1, alinea l) do EBF</t>
  </si>
  <si>
    <t>Sedes coleciv, o.n.g. - artigo 44º,  nº1  alínea m) do EBF</t>
  </si>
  <si>
    <t>Entidades públicas empresariais - Parque escolar - artigo 44º,  nº1  alínea o) do EBF</t>
  </si>
  <si>
    <t>Abastecimento de água, saneamento e resíduos - artigo 44º,  nº1  alínea p) do EBF</t>
  </si>
  <si>
    <t>Prédios afetos a loja com historia - artigo 44º,  nº1  alínea q) do EBF</t>
  </si>
  <si>
    <t>Terrenos baldios - artigo 59º, n.º 6 do EBF</t>
  </si>
  <si>
    <t>Prédios rústicos aderentes a zif - artigo 59º-d, n.º7 do EBF</t>
  </si>
  <si>
    <t>Prédios rústicos sujeitos a PGF - artigo 59º-D, n.º 7 do EBF</t>
  </si>
  <si>
    <t>Cooperativas ensino - artigo 66º-a, n.º9 do EBF</t>
  </si>
  <si>
    <t>Sede e p/ exerc. ativ das cooperativas - artigo 66º-a, n.º9 do EBF</t>
  </si>
  <si>
    <t>Acordos celebrados pelo estado - artigo 5º DL nº 422-C/88 de 30/11 - revogada</t>
  </si>
  <si>
    <t>Programa Polis - artigo 1º , n.º1 alínea a) do DL nº 314/2000, de 2/12</t>
  </si>
  <si>
    <t>Partidos politicos - artigo 10º , n.º1 alínea d) do DL nº 19/2003, de 20/7</t>
  </si>
  <si>
    <t>FIIAH/SIIAH - Fundos e soc. investimento imobiliário p/ arrendamento habitacional - Artigo 8º, n.º 6 do regime jurídico dos FIIAH e SIIAH,  artigos 102º a 104º da Lei 64-A/2008, de 31/12</t>
  </si>
  <si>
    <t>Arrendamento apoiado para habitação - artigo 32º, nº 1 Lei nº 81/2014, de 19/12</t>
  </si>
  <si>
    <t>Prédios urbanos objeto de reabilitação - artigo 45º, n.º1 do EBF</t>
  </si>
  <si>
    <t>Prédios arrendados para habitação - artigo 46º, n.º3 do EBF</t>
  </si>
  <si>
    <t>Utilidade turistica - artigo 47º, n.º1 do EBF</t>
  </si>
  <si>
    <t>Turismo de habitacao - artigo 47º, n.º3 do EBF</t>
  </si>
  <si>
    <t>Parques de estacionamento subterrâneos utilidade pública - artigo 50º do EBF</t>
  </si>
  <si>
    <t>ALE - Prédios situados nas áreas de localização empresarial - artigo 69º, n.º2 do EBF</t>
  </si>
  <si>
    <t>Prédios urbanos objeto de reabilitação - artigo 71º, n.º7 do EBF</t>
  </si>
  <si>
    <t>Concessão da lei do jogo - artigo 92º do DL nº 422/89, de 2/12</t>
  </si>
  <si>
    <t>Regime extraordinário de apoio à reabilitação urbana - artigo 82º da lei nº 67-A/2007, de 31/12</t>
  </si>
  <si>
    <t>Lei das finanças locais - Lei 73/2013 de 3/9</t>
  </si>
  <si>
    <t>Benefícios fiscais contratuais CFI artº 8º, DL nº 162/2014, de 31/10</t>
  </si>
  <si>
    <t>RFAI 2014 - artigo 23º, nº1, b) DL nº 162/2014, de 31/10</t>
  </si>
  <si>
    <t xml:space="preserve">RFALEI, artº 16, nº 10 </t>
  </si>
  <si>
    <t>Projetos de investimento em unidades produtivas - DL 162/2014 de 31/10 - revogado</t>
  </si>
  <si>
    <t>Veículos não motorizados, exclusiv. Eléctricos/ energias renováveis, veículos especiais de mercadorias, ambulâncias, funerários e tractores agrícolas
Artº 5º, nº 1 d) CIUC</t>
  </si>
  <si>
    <t>Automóveis ligeiros de passageiros que se destinem ao serviço de aluguer com condutor (letra «T»), bem como ao transporte em táxi
Artº 5º, nº 1 e) CIUC</t>
  </si>
  <si>
    <t>Instituições particulares de solidariedade social, nas condições previstas no n.º 7
Artº 5º, nº 2 b) CIUC</t>
  </si>
  <si>
    <t>Isenção a veículos exclusivamente afetos a atividade principal de diversão itinerante
Artº 5º, nº 8 c) CIUC</t>
  </si>
  <si>
    <t>Estão isentos de 50 % do imposto os veículos da categoria D, quando autorizados ou licenciados para o transporte de grandes objectos
Artº 5º, nº 8 a) CIUC</t>
  </si>
  <si>
    <t>Estão isentos de 50 % do imposto os veículos das categorias C e D que efectuem transporte exclusivamente na área territorial de uma região autónoma
Artº 5º, nº 8 b) CIUC</t>
  </si>
  <si>
    <t>Locação Financeira - Locatário
Artº 3º do D-L 311/82</t>
  </si>
  <si>
    <t>Código da Insolvência e da Recuperação de Empresas - Transmissões integradas no âmbito da liquidação da massa insolvente
Artº 270º, nº 2 do D-L 53/04</t>
  </si>
  <si>
    <t>Cooperativas
Artº 66º-A, nº 8 do EBF</t>
  </si>
  <si>
    <t>Prédios para revenda
Artº 7º do CIMT</t>
  </si>
  <si>
    <t>Aquisições prédios individualmente classificados como de interesse nacional, de interesse público ou de interesse municipal, ao abrigo da legislação aplicável
Art.º 6.º g) do CIMT</t>
  </si>
  <si>
    <t>Pessoas colectivas de utilidade pública administrativa e de mera utilidade pública
Artº 6º d) do CIMT</t>
  </si>
  <si>
    <t>Código da Insolvência e da Recuperação de Empresas - Transmissões integradas em Planos de insolvência ou pagamentos
Artº 270, nº 1 e 2 do D-L 53/04</t>
  </si>
  <si>
    <t>Actos de Reorganização e Concentração de Empresas
Artº 60º, nº1 a) do EBF</t>
  </si>
  <si>
    <t>Aquisições de prédios ou parte de prédios rústicos que correspondam a áreas florestais abrangidas por zona de intervenção florestal (ZIF)
Art.º 59.º-D, n.º 2 do EBF</t>
  </si>
  <si>
    <t>Aquisições por Instituições de Crédito - Processo de execução, falência ou insolvência
Artº 8º, nº 1 do CIMT</t>
  </si>
  <si>
    <t>As instituições particulares de solidariedade social e entidades a estas legalmente equiparadas
Artº 6º e) do CIMT</t>
  </si>
  <si>
    <t>Aquisições por Instituições de Crédito - Habitação com Valor =&lt; 300.000,00 euros
Art.º 8.º, n.º 2 a) do CIMT</t>
  </si>
  <si>
    <t>Aquisições por Instituições de Crédito - Habitação com Valor &gt; 300.000,00 euros
Art.º 8.º, n.º 2 a) do CIMT</t>
  </si>
  <si>
    <t>Aquisições por Instituições de Crédito - Outro tipo de prédios =&lt; 300.000,00 euros
Art.º 8.º, n.º 2 b) do CIMT</t>
  </si>
  <si>
    <t>Partidos Políticos
Artº 10º, nº 1 c) da Lei 19/03</t>
  </si>
  <si>
    <t>Aquisições de bens fins religiosos, efectuadas por pessoas colectivas religiosas, como tal inscritas, nos termos da lei que regula a liberdade religiosa
Artº 6º f) do CIMT</t>
  </si>
  <si>
    <t>Acordo entre o Estado e quaisquer pessoas, de direito público ou privado, que são mantidas nos termos da respectiva lei
Artº 6º c) do CIMT</t>
  </si>
  <si>
    <t>Direito real de habitação periódica
Artº 15º do D-L 355/81</t>
  </si>
  <si>
    <t>Sociedades de agricultura de grupo
Artº 1º do D.L. 49184/69</t>
  </si>
  <si>
    <t>EP Estradas de Portugal, SA - Bens destinados ao Domínio Público do Estado
Artº 9º, nº2 do D-L 239/04</t>
  </si>
  <si>
    <t>Finanças locais - isenção total
Artº 12º, nº 2 da Lei 2/07</t>
  </si>
  <si>
    <t>Zona Franca da Madeira - Empresa Instalada
Artº 1º c) D-L  502/85</t>
  </si>
  <si>
    <t>Utilidade Turística
Artº 20º do D.L. 423/83</t>
  </si>
  <si>
    <t>Zona Franca da Madeira - Adquirentes
Artº 7º a) do D-L 165/86</t>
  </si>
  <si>
    <t>Fundos de Pensões
Artº 16º, nº 2 do EBF</t>
  </si>
  <si>
    <t>FIIAH / SIIAH - Artigo 7 n.º 7 a) - aquisição pelo FIIAH / SIIAH
Artº 87º do OE/09</t>
  </si>
  <si>
    <t>Estado, Regiões Autónomas, autarquias locais e associações e federações de municípios de direito público, e seus serviços, estabelecimentos e organismos, compreendidos os inst. públicos, que não tenham carácter empresarial
Artº 6º a) do CIMT</t>
  </si>
  <si>
    <t>RFAI - Regime Fiscal de Apoio ao Investimento
Artº 23º/1/c do Código Fiscal do Investimento</t>
  </si>
  <si>
    <t>Aquisições por Instituições de Crédito - Prédio com valor &gt; 300.000,00 euros - Dação por devedor pessoa singular
Art.º 10.º, n.º 10 do CIMT</t>
  </si>
  <si>
    <t>Arrendamento Rural
Artº 28º, nº 6 e 7 do D-L 385/88</t>
  </si>
  <si>
    <t>Emparcelamento rural - prédios confinantes
Art. 51º n.º 2 b) Lei 111/15</t>
  </si>
  <si>
    <t>Aquisições de bens, regiões economicamente mais desfavorecidas, por soc. comerciais ou civis, que os destinem ao exercício de actividades agrícolas ou industriais consideradas de superior interesse económico e social
Artº 6º h) do CIMT</t>
  </si>
  <si>
    <t>Incentivos à reabilitação urbana
Artº 71º do EBF</t>
  </si>
  <si>
    <t>As aquisições de bens por associações de cultura física
Artº 6º i) do CIMT</t>
  </si>
  <si>
    <t>Investimento de natureza contratual - Isenção
Artº 41º, nº 2 c) do EBF</t>
  </si>
  <si>
    <t>Fundos de investimento imobiliário / Fundos de pensões / Fundos de poupança-reforma
Artº 49º, nº 1 do EBF</t>
  </si>
  <si>
    <t>Bebidas não alcoólicas previstas no n.º 1, alineas a), b) e c), do artigo 87.º-B, do CIEC - Art.º 87º-B, nº 1, a), b) e c), do CIEC</t>
  </si>
  <si>
    <t>Equipamentos agrícolas e outros, incluindo os utilizados para a atividade aquícola e na pesca (arte-xávega) - Art.º 93, n.º 1 e 3, a) e c) do CIEC</t>
  </si>
  <si>
    <t>Código da Insolvência e da Recuperação de Empresas - Transmissões integradas em Planos de insolvência ou de pagamentos ou no âmbito da liquidação da massa insolvente
Artº 269º do CIRE, aprovado pelo DL 53/04</t>
  </si>
  <si>
    <t>Pessoas colectivas de utilidade pública administrativa e de mera utilidade pública
Artº 6º c) do CIS</t>
  </si>
  <si>
    <t>Actos de Reorganização e Concentração de Empresas
Artº 60º, nº 1 b) do EBF</t>
  </si>
  <si>
    <t>As instituições de segurança social
Artº 6º b) do CIS</t>
  </si>
  <si>
    <t>As instituições particulares de solidariedade social e entidades a estas legalmente equiparadas
Artº 6º d) do CIS</t>
  </si>
  <si>
    <t>Partidos políticos
Artº 10º, nº 1 a) da Lei 19/03</t>
  </si>
  <si>
    <t>Zona Franca da Madeira e de Santa Maria - Entidades licenciadas nas Zonas ou concessionárias da exploração da Zona
Artº 269º d) do D-L 53/04</t>
  </si>
  <si>
    <t>Cooperativas
Artº 66º-A, nº 12 do EBF</t>
  </si>
  <si>
    <t>FIIAH / SIIAH - Artigo 8 - aquisição pelo FIIAH / SIIAH
Artº 87º do OE/09</t>
  </si>
  <si>
    <t>TRANSMISSIBILIDADE DOS PREJUÍZOS FISCAIS 
(ART.º 15.º DO CIRC)</t>
  </si>
  <si>
    <t>TRANSMISSIBILIDADE DOS PREJUÍZOS FISCAIS 
(ART.º 75.º DO CIRC)</t>
  </si>
  <si>
    <t>50% DOS RENDIMENTOS DE PATENTES E OUTROS DIREITOS DE PROPRIEDADE INDUSTRIAL (ART.º 50.º-A DO CIRC)</t>
  </si>
  <si>
    <t>MAJORAÇÃO À CRIAÇÃO DE EMPREGO 
(ART.º 19.º DO EBF)</t>
  </si>
  <si>
    <t>FUNDOS DE INVESTIMENTO [ART.º 22.º, N.º 14, AL. B) DO EBF]</t>
  </si>
  <si>
    <t>ELIMINAÇÃO DA DUPLA TRIBUTAÇÃO ECONÓMICA DOS LUCROS DISTRIBUÍDOS POR SOCIEDADES RESIDENTES NOS PALOP E TIMOR-LESTE (EX-ART.º 42.º DO EBF)</t>
  </si>
  <si>
    <t>EMPRESAS ARMADORAS DA MARINHA MERCANTE NACIONAL (ART.º 51.º DO EBF)</t>
  </si>
  <si>
    <t>MAJORAÇÕES APLICADAS AOS DONATIVOS PREVISTOS NOS ART.ºs 62.º, 62.º-A E 62.º-B DO EBF</t>
  </si>
  <si>
    <t>MAJORAÇÃO QUOTIZAÇÕES EMPRESARIAIS 
(ART.º 44.º DO CIRC)</t>
  </si>
  <si>
    <t>MAJORAÇÃO APLICADA AOS GASTOS SUPORTADOS COM A AQUISIÇÃO, EM TERRITÓRIO PORTUGUÊS , DE COMBUSTÍVEIS PARA ABASTECIMENTO DE VEÍCULOS 
(ART.º 70.º, N.º 4 DO EBF)</t>
  </si>
  <si>
    <t>REMUNERAÇÃO CONVENCIONAL DO CAPITAL SOCIAL  (ART.º 136.º DA LEI N.º 55-A/2010, DE 31/12 E ART.º 41.º-A DO EBF)</t>
  </si>
  <si>
    <t>REGIME DE INTERIORIDADE - REGIME TRANSITÓRIO (ART.º 43.º DO EBF)</t>
  </si>
  <si>
    <t xml:space="preserve">MAJORAÇÃO DOS GASTOS RELATIVOS A CRECHES, LACTÁRIOS E JARDINS DE INFÂNCIA 
(ART.º 43.º, N.º 9 DO CIRC) </t>
  </si>
  <si>
    <t>MAJORAÇÃO DAS DESPESAS REALIZADAS POR COOPERATIVAS EM APLICAÇÃO DA RESERVA PARA EDUCAÇÃO E FORMAÇÃO 
(ARTº 66º - A, Nº 7 DO EBF)</t>
  </si>
  <si>
    <t xml:space="preserve">LUCROS COLOCADOS À DISPOSIÇÃO E RENDIMENTOS DE JUROS OBTIDOS POR SÓCIOS OU ACIONISTAS DE SOCIEDADES LICENCIADAS NA ZFM (ART.º 36.º-A, N.ºS 10 E 11, DO EBF) </t>
  </si>
  <si>
    <t>MAJORAÇÃO DOS GASTOS SUPORTADOS COM A AQUISIÇÃO DE ELETRICIDADE, GNV E GPL PARA ABASTECIMENTO DE VEÍCULOS (ART.º 59.º-A DO EBF)</t>
  </si>
  <si>
    <t>MAJORAÇÃO DAS DESPESAS COM SISTEMAS DE CAR-SHARING E BIKE-SHARING 
(ART.º 59.º-B DO EBF)</t>
  </si>
  <si>
    <t>MAJORAÇÃO DAS DESPESAS COM FROTAS DE VELOCÍPEDES (ART.º 59.º-C DO EBF)</t>
  </si>
  <si>
    <t>MAJORAÇÃO DO GASTO SUPORTADO POR PROPRIETÁRIOS E PRODUTORES FLORESTAIS ADERENTES A ZONA DE INTERVENÇÃO FLORESTAL COM CONTRIBUIÇÕES FINANCEIRAS DESTINADAS AO FUNDO COMUM (ART.º 59.º-D, N.º 12 DO EBF)</t>
  </si>
  <si>
    <t>MAJORAÇÃO DAS DESPESAS COM CERTIFICAÇÃO BIOLÓGICA DE EXPLORAÇÃO (ART.º 59.º-E DO EBF)</t>
  </si>
  <si>
    <t>MAJORAÇÕES DOS GASTOS E PERDAS NO ÂMBITO DE PARCERIAS DE TÍTULOS DE IMPACTO SOCIAL (ART.º 19.º-A DO EBF)</t>
  </si>
  <si>
    <t>MAJORAÇÕES DOS GASTOS E PERDAS RELATIVOS A OBRAS DE CONSERVAÇÃO E MANUTENÇÃO DOS PRÉDIOS OU PARTE DE PRÉDIOS AFETOS A LOJAS COM HISTÓRIA RECONHECIDAS PELO MUNICÍPIO (ART.º 59.º-I DO EBF)</t>
  </si>
  <si>
    <t>MAJORAÇÃO DO AUMENTO DAS DEPRECIAÇÕES E AMORTIZAÇÕES (ART.º 8.,º N.º 3 DO DECRETO-LEI N.º 66/2016, DE 3-11)</t>
  </si>
  <si>
    <t>MAJORAÇÃO DAS DEPRECIAÇÕES FISCALMENTE ACEITES DE ELEMENTOS DO ATIVO FIXO TANGÍVEL CORRESPONDENTES A EMBARCAÇÕES ELETROSSOLARES OU EXCLUSIVAMENTE ELÉTRICAS (ART.º 59.º-J DO EBF)</t>
  </si>
  <si>
    <t>RENDIMENTOS E GANHOS QUE NÃO SEJAM MAIS VALIAS FISCAIS A QUE SE REFEREM OS N.ºS 1 E 2 DO ARTIGO 268.º DO CÓDIGO DA INSOLVÊNCIA E DA RECUPERAÇÃO DE EMPRESAS (CIRE) (DECRETO-LEI N.º 53/2004, DE 18-3)</t>
  </si>
  <si>
    <t>RENDIMENTOS PREDIAIS RESULTANTES DE CONTRATOS DE ARRENDAMENTO OU SUBARRENDAMENTO HABITACIONAL ENQUADRADOS NO PROGRAMA DE ARRENDAMENTO ACESSÍVEL (ART.º 20.º N.º 1 DO DECRETO-LEI N.º 68/2019, DE 22-5)</t>
  </si>
  <si>
    <t>OUTRAS DEDUÇÕES AO RENDIMENTO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</si>
  <si>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</si>
  <si>
    <t>PROJETOS DE INVESTIMENTO À INTERNACIONALIZAÇÃO 
(EX-ART.º 41.º, N.º 4 DO EBF E ART.º 22.º DO CFI REVOGADO PELA LEI N.º 83-C/2013, DE 31/12)</t>
  </si>
  <si>
    <t>SIFIDE - SISTEMA DE INCENTIVOS FISCAIS EM INVESTIGAÇÃO E DESENVOLVIMENTO EMPRESARIAL (LEI N.º 40/2005, DE 3 /08) E SIFIDE II (ART.º 133.º DA LEI N.º 55-A/2010, DE 31/12, ART.ºS 33.º A 40.º DO CFI (REVOGADO) E ART.ºS 35.º A 42.º DO CFI APROVADO PELO DEC.-LEI N.º 162/2014. DE 31/10) E ART.ºS 35.º A 42.º DO CFI NA RAM APROVADO PELO DEC. LEG. REGIONAL N.º 24/2016/M, DE 28/06</t>
  </si>
  <si>
    <t>REGIME FISCAL DE APOIO AO INVESTIMENTO 
(LEI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</si>
  <si>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ENTIDADES LICENCIADAS NA ZONA FRANCA DA MADEIRA (ART.º 35, N.º 6 E 36, N.º 5 E 36.º-A, N.º 6 DO EBF)</t>
  </si>
  <si>
    <t>SOC. DE CAPITAL DE RISCO (SCR) E INVESTIDORES DE CAPITAL DE RISCO (ICR)
 (ART.º 32.º - A , N.º 4 DO EBF)</t>
  </si>
  <si>
    <t xml:space="preserve">CRÉDITO FISCAL EXTRAORDINÁRIO AO INVESTIMENTO 
(LEI N.º 49/2013, DE 16 DE JULHO)
</t>
  </si>
  <si>
    <t>INCENTIVOS FISCAIS AOS LUCROS REINVESTIDOS NA REGIÃO AUTÓNOMA DOS AÇORES 
(ART.º 6.º DO DEC. LEG. REGIONAL N.º 2/99/A, DE 20/1</t>
  </si>
  <si>
    <t>DEDUÇÃO POR LUCROS RETIDOS E REINVESTIDOS PELAS PME 
(ART.ºS 27.º A 34.º DO CFI)</t>
  </si>
  <si>
    <t>DEDUÇÃO DE 50% À COLETA PELAS ENTIDADES LICENCIADAS PARA OPERAR NA ZONA FRANCA INDUSTRIAL DA MADEIRA 
(ART.º 36.º-A, N.º 6 DO EBF)</t>
  </si>
  <si>
    <t>IFPC - INCENTIVO FISCAL À PRODUÇÃO CINEMATOGRÁFICA (ART.º 59.º-F DO EBF E PORTARIA N.º 89.º-A/2017, DE 19 DE ABRIL)</t>
  </si>
  <si>
    <t>OUTRAS DEDUÇÕES À COLETA</t>
  </si>
  <si>
    <t>PESSOAS COLETIVAS DE UTILIDADE PÚBLICA E DE SOLIDARIEDADE SOCIAL 
(ART.º 10.º DO CIRC)</t>
  </si>
  <si>
    <t>ATIVIDADES CULTURAIS, RECREATIVAS E DESPORTIVAS (ART.º 11.º DO CIRC E ART.º 54.º, N.º 1 DO EBF)</t>
  </si>
  <si>
    <t>COOPERATIVAS 
(ART.º 66.º-A DO EBF)</t>
  </si>
  <si>
    <t>ENTIDADES DE NAVEGAÇÃO MARÍTIMA E AÉREA (ART.º 13.º DO CIRC)</t>
  </si>
  <si>
    <t>EMPREITEIROS OU ARREMATANTES, RELATIVAMENTE AOS LUCROS DERIVADOS DE OBRAS E TRABALHOS DAS INFRAESTRUTURAS COMUNS NATO
 (ART.º 14º, N.º 2 DO CIRC)</t>
  </si>
  <si>
    <t>OUTROS FUNDOS ISENTOS DEFINITIVAMENTE</t>
  </si>
  <si>
    <t>ENTIDADE CENTRAL DE ARMAZENAGEM: RESULTADOS LÍQUIDOS DO PERÍODO CONTABILIZADOS NA GESTÃO DE RESERVAS ESTRATÉGICAS DE PETRÓLEO (ART.º 25.º-A DO DECRETO-LEI N.º 165/2013, DE 16 DE DEZEMBRO)</t>
  </si>
  <si>
    <t>OUTRAS ISENÇÕES DEFINITIVAS</t>
  </si>
  <si>
    <t>SGPS, SOCIEDADES DE CAPITAL DE RISCO (SCR) E INVESTIDORES DE CAPITAL DE RISCO (ICR) (ART.º 32.º DO EBF)</t>
  </si>
  <si>
    <t>COMISSÕES VITIVINÍCOLAS REGIONAIS 
(ART.º 52.º DO EBF)</t>
  </si>
  <si>
    <t>ENTIDADES GESTORAS DE SISTEMAS INTEGRADOS DE GESTÃO DE FLUXOS ESPECÍFICOS DE RESÍDUOS (ART.º 53.º DO EBF)</t>
  </si>
  <si>
    <t>ASSOCIAÇÕES PÚBLICAS, CONFEDERAÇÕES, ASSOCIAÇÕES SINDICAIS E PATRONAIS E ASSOCIAÇÕES DE PAIS (ART.º 55.º DO EBF)</t>
  </si>
  <si>
    <t>BALDIOS E COMUNIDADES LOCAIS 
(ART.º 59.º DO EBF)</t>
  </si>
  <si>
    <t>CONCESSIONÁRIA DA ZONA FRANCA DA MADEIRA – ISENÇÃO ATÉ 2017 (ART.º 33.º, N.º 12 DO EBF)</t>
  </si>
  <si>
    <t>LUCROS DERIVADOS DE OBRAS E TRABALHOS NA BASE DAS LAJES E INSTALAÇÕES DE APOIO (RESOLUÇÃO DA ASSEMBLEIA DA REPÚBLICA 38/95, ACORDO DE COOPERAÇÃO E DEFESA ENTRE A REPÚBLICA PORTUGUESA E O EUA)</t>
  </si>
  <si>
    <t>REGIME FISCAL DAS CONCESSÕES DO ESTADO NO ÂMBITO DA POLÍTICA NACIONAL DE ELETRIFICAÇÃO (DECRETO-LEI N.º 43 335/1960 DE 19/11)</t>
  </si>
  <si>
    <t>FUNDOS DE INVESTIMENTO IMOBILIÁRIO – REABILITAÇÃO URBANA (ART.º 71.º, N.º 1 DO EBF)</t>
  </si>
  <si>
    <t>OUTROS FUNDOS ISENTOS TEMPORARIAMENTE</t>
  </si>
  <si>
    <t>RENDIMENTOS PBTIDOS POR ENTIDADES DE GESTÃO FLORESTAL (EGF) E UNIDADES DE GESTÃO FLORESTAL (UGF) (ART.º 59.º-G DO EBF)</t>
  </si>
  <si>
    <t>OUTRAS ISENÇÕES TEMPORÁRIAS</t>
  </si>
  <si>
    <t>BENEFÍCIOS RELATIVOS À INTERIORIDADE (ART.º 41.º-B E EX-ART.º 43.º DO EBF)</t>
  </si>
  <si>
    <t>ENTIDADES LICENCIADAS NA ZONA FRANCA DA MADEIRA 
(ART.OS 36.º E 36.º-A DO EBF)</t>
  </si>
  <si>
    <t>DERRAMA REGIONAL 
(ART.º 36.º-A, N.º 12 DO EBF)</t>
  </si>
  <si>
    <t xml:space="preserve">DERRAMA MUNICIPAL 
(ART.º 36.º-A, N.º 12 DO EBF)
</t>
  </si>
  <si>
    <t xml:space="preserve">TAXAS DE TRIBUTAÇÕES AUTÓNOMAS 
(ART.º 36.º-A, N.º 14 DO EBF)
</t>
  </si>
  <si>
    <t>OUTRAS REDUÇÕES DE TAXA</t>
  </si>
  <si>
    <t>COLETIVIDADES DESPORTIVAS (ART.º 54.º N.º 2 DO EBF)</t>
  </si>
  <si>
    <t>EXCLUSÃO DE TRIBUTAÇÃO AUTÓNOMA</t>
  </si>
  <si>
    <t>IFPC - INCENTIVO FISCAL À PRODUÇÃO CINEMATOGRÁFICA E AUDIOVISUAL - ENCARGOS SUPORTADOS COM VIATURAS LIGEIRAS DE PASSAGEIROS, VIATURAS LIGEIRAS DE MERCADORIAS, MOTOS E MOTOCICLOS, EXCLUIDOS DE TRIBUTAÇÃO AUTÓNOMA (ART.º 59.º-H DO EBF)</t>
  </si>
  <si>
    <t>VALORES AGREGADOS POR TIPO DE IMPOSTO E BENEFÍCIO - PERÍODO DE TRIBUTAÇÃO DE 2020</t>
  </si>
  <si>
    <t>VALORES AGREGADOS POR TIPO DE BENEFÍCIO - PERÍODO DE TRIBUTAÇÃO DE 2020</t>
  </si>
  <si>
    <t>Emparcelamento rural - compra/permuta
Art. 51º n.º 2 c) Lei 111/15</t>
  </si>
  <si>
    <t>Zona Franca da Madeira e de Santa Maria - Entidades licenciadas nas Zonas ou concessionárias da exploração da Zona
Artº 33º, nº 11 do EBF</t>
  </si>
  <si>
    <t>Investimento de natureza contratual - Isenção
Artº 41º, nº 2 d) do EBF</t>
  </si>
  <si>
    <t>DEDUÇÃO À MATÉRIA COLECTAVEL</t>
  </si>
  <si>
    <t>SUB-TOTAL DEDUÇÃO À MATÉRIA COLECTAVEL</t>
  </si>
  <si>
    <t>Aquisições por Instituições de Crédito - Outro tipo de prédios &gt; 300.000,00 euros
Art.º 8.º, n.º 2 b) do CIMT</t>
  </si>
  <si>
    <t>Áreas de localização empresarial (ALE)
Artº 69º do EBF</t>
  </si>
  <si>
    <t>Interioridade - Empresas
Artº 43º, nº 3 b) do EBF</t>
  </si>
  <si>
    <t>Parque Nacional da Peneda-Gerês
Artº 1º b) da Lei 89/77</t>
  </si>
  <si>
    <t>Componente ambiental negativa na componente cilindrada
Art.º 7º, nº 4 do CISV</t>
  </si>
  <si>
    <t>Incentivo pela int. consumo de um veíc. de baixas emissões
Lei 82-D/2014- Art.º 25.º, n.º 1</t>
  </si>
  <si>
    <t>Automóveis ligeiros de passageiros que se apresentem equipados com motores híbridos
Art.º 8, n.º 1, a) do CISV</t>
  </si>
  <si>
    <t xml:space="preserve">Automóveis ligeiros de utilização mista, com peso bruto superior a 2500 kg, lotação mínima de sete lugares, e que não apresentem tração às quatro rodas
Art.º 8, n.º 1, b) do CISV </t>
  </si>
  <si>
    <t>Automóveis ligeiros de passageiros, que utilizem exclusivamente GPL ou gás natural
Art.º 8, n.º 1, c) do CISV</t>
  </si>
  <si>
    <t>Automóveis ligeiros de passageiros com motores híbridos plug-in
Art.º 8, n.º 1, d) do CISV</t>
  </si>
  <si>
    <t>Veículos fabricados antes de 1970
Art.º 8, n.º 2, do CISV</t>
  </si>
  <si>
    <t>Automóveis ligeiros de mercadorias, de caixa aberta, ou sem caixa, com lotação superior a três lugares, incluindo o do condutor, que apresentem tração às 4 rodas
Art.º 8, n.º 3 do CISV</t>
  </si>
  <si>
    <t>Automóveis ligeiros de utilização mista com peso bruto superior a 2.300 kg, sem apresentarem tração às 4 rodas
Art.º 9, n.º 1,  a)  do CISV</t>
  </si>
  <si>
    <t>Automóveis ligeiros de mercadorias, de caixa aberta ou sem caixa, com lotação superior a 3 lugares, incluindo o condutor e sem tração às 4 rodas
Art.º 9, n.º 1,  b) do CISV</t>
  </si>
  <si>
    <t>Automóveis ligeiros de mercadorias, de caixa aberta, fechada ou sem caixa, com lotação máxima de três lugares, incluindo o do condutor
Art.º 9, n.º 2 do CISV</t>
  </si>
  <si>
    <t>Auto caravanas
Art.º 9, n.º 3 do CISV</t>
  </si>
  <si>
    <t>Táxis
Art.º 53, n.º 1 do CISV</t>
  </si>
  <si>
    <t>Veículos aluguer s/ condutor
Art.º 53.º, n.º 5 do CISV</t>
  </si>
  <si>
    <t>Bebidas não alcoólicas previstas no n.º 1, alineas d), e e), do artigo 87.º-B, do CIEC - 87º-B, nº 1, d) e e), do CIEC</t>
  </si>
  <si>
    <t>MAJORAÇÕES APLICADAS AOS DONATIVOS PREVISTOS NO ARTIGO 62.º DO EBF - MECENATO SOCIAL, DESPORTIVO E AMBIENTAL</t>
  </si>
  <si>
    <t>MAJORAÇÕES APLICADAS AOS DONATIVOS PREVISTOS NO ARTIGO 62.º-A DO EBF - MECENATO CIENTÍFICO</t>
  </si>
  <si>
    <t>MAJORAÇÕES APLICADAS AOS DONATIVOS PREVISTOS NO ARTIGO 62.º-B DO EBF - MECENATO CULTURAL</t>
  </si>
  <si>
    <t>RENDIMENTOS PREDIAIS OBTIDOS NO ÂMBITO DOS PROGRAMAS MUNICIPAIS DE OFERTA PARA ARRENDAMENTO HABITACIONAL A CUSTOS ACESSÍVEIS (ART.º 71.º, N.º 27 DO EBF)</t>
  </si>
  <si>
    <t>MAJORAÇÕES DOS GASTOS SUPORTADOS COM A AQUISIÇÃO DE PASSES SOCIAIS EM BENEFÍCIO DO PESSOAL (ART.º 43.º, N.º 15 DO CIRC)</t>
  </si>
  <si>
    <t>DESPESAS COM AQUISIÇÃO DE BENS E SERVIÇOS DIRETAMENTE NECESSÁRIOS PARA A IMPLEMENTAÇÃO DO SAFT-PT RELATIVO À CONTABILIDADE, DO CÓDIGO QR E DO ATCUD (ART.º 404º, Nº 3 e 4 DA LEI 75-B/2020, DE 31-12)</t>
  </si>
  <si>
    <t>SUB-TOTAL ISENÇÃO TEMPORÁRIA</t>
  </si>
  <si>
    <t>Inst. Particulares Solidariedade Social
Art.º 52.º, n.º 1 do CISV</t>
  </si>
  <si>
    <t xml:space="preserve">Taxi com motor hibrido
Art.º 53, n.º 2 do CISV </t>
  </si>
  <si>
    <t>Taxi adaptado ao transporte de deficientes
Art.º 53, n.º 3 do CISV</t>
  </si>
  <si>
    <t xml:space="preserve">Partidos politicos
Lei n.º 19/2003, art.º 10.º, n.º 1, f), de 20/06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</si>
</sst>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_ ;[Red]\-#,##0.00\ "/>
    <numFmt numFmtId="166" formatCode="_-* #,##0.00\ _€_-;\-* #,##0.00\ _€_-;_-* &quot;-&quot;??\ _€_-;_-@_-"/>
    <numFmt numFmtId="167" formatCode="_-* #,##0.00000000000\ _€_-;\-* #,##0.00000000000\ _€_-;_-* &quot;-&quot;??\ _€_-;_-@_-"/>
    <numFmt numFmtId="168" formatCode="#,##0.000000"/>
    <numFmt numFmtId="169" formatCode="_-* #,##0.000000\ _€_-;\-* #,##0.0000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</font>
    <font>
      <b/>
      <sz val="14"/>
      <color theme="1"/>
      <name val="Garamond"/>
      <family val="1"/>
    </font>
    <font>
      <b/>
      <sz val="14"/>
      <color rgb="FF00206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indexed="9"/>
      <name val="Calibri"/>
      <scheme val="minor"/>
    </font>
    <font>
      <b/>
      <sz val="1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theme="0" tint="-4.9989318521683403E-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9" xfId="0" applyBorder="1"/>
    <xf numFmtId="0" fontId="3" fillId="0" borderId="19" xfId="2" applyFont="1" applyBorder="1" applyAlignment="1">
      <alignment horizontal="center" vertical="center" wrapText="1"/>
    </xf>
    <xf numFmtId="164" fontId="6" fillId="3" borderId="19" xfId="3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0" xfId="0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right" vertical="center" wrapText="1"/>
    </xf>
    <xf numFmtId="0" fontId="10" fillId="2" borderId="33" xfId="0" applyFont="1" applyFill="1" applyBorder="1" applyAlignment="1">
      <alignment horizontal="left" vertical="center" wrapText="1"/>
    </xf>
    <xf numFmtId="4" fontId="10" fillId="2" borderId="3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" fontId="13" fillId="0" borderId="17" xfId="0" applyNumberFormat="1" applyFont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right" vertical="center" wrapText="1"/>
    </xf>
    <xf numFmtId="0" fontId="12" fillId="0" borderId="0" xfId="0" applyFont="1"/>
    <xf numFmtId="4" fontId="12" fillId="0" borderId="7" xfId="2" applyNumberFormat="1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horizontal="right" vertical="center" wrapText="1"/>
    </xf>
    <xf numFmtId="4" fontId="10" fillId="2" borderId="36" xfId="0" applyNumberFormat="1" applyFont="1" applyFill="1" applyBorder="1" applyAlignment="1">
      <alignment horizontal="right" vertical="center" wrapText="1"/>
    </xf>
    <xf numFmtId="0" fontId="10" fillId="2" borderId="38" xfId="0" applyFont="1" applyFill="1" applyBorder="1" applyAlignment="1">
      <alignment horizontal="right" vertical="center" wrapText="1"/>
    </xf>
    <xf numFmtId="4" fontId="10" fillId="2" borderId="22" xfId="0" applyNumberFormat="1" applyFont="1" applyFill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left" vertical="center" wrapText="1"/>
    </xf>
    <xf numFmtId="4" fontId="10" fillId="2" borderId="40" xfId="0" applyNumberFormat="1" applyFont="1" applyFill="1" applyBorder="1" applyAlignment="1">
      <alignment horizontal="right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165" fontId="12" fillId="0" borderId="7" xfId="4" applyNumberFormat="1" applyFont="1" applyFill="1" applyBorder="1" applyAlignment="1">
      <alignment vertical="center" wrapText="1"/>
    </xf>
    <xf numFmtId="0" fontId="14" fillId="2" borderId="3" xfId="4" applyFont="1" applyFill="1" applyBorder="1" applyAlignment="1">
      <alignment horizontal="right" vertical="center" wrapText="1"/>
    </xf>
    <xf numFmtId="165" fontId="14" fillId="2" borderId="4" xfId="4" applyNumberFormat="1" applyFont="1" applyFill="1" applyBorder="1" applyAlignment="1">
      <alignment vertical="center" wrapText="1"/>
    </xf>
    <xf numFmtId="0" fontId="14" fillId="2" borderId="14" xfId="4" applyFont="1" applyFill="1" applyBorder="1" applyAlignment="1">
      <alignment horizontal="right" vertical="center" wrapText="1"/>
    </xf>
    <xf numFmtId="165" fontId="14" fillId="2" borderId="9" xfId="4" applyNumberFormat="1" applyFont="1" applyFill="1" applyBorder="1" applyAlignment="1">
      <alignment vertical="center" wrapText="1"/>
    </xf>
    <xf numFmtId="0" fontId="14" fillId="2" borderId="8" xfId="4" applyFont="1" applyFill="1" applyBorder="1" applyAlignment="1">
      <alignment horizontal="right" vertical="center" wrapText="1"/>
    </xf>
    <xf numFmtId="0" fontId="13" fillId="0" borderId="0" xfId="4" applyFont="1" applyAlignment="1">
      <alignment horizontal="center" vertical="center" wrapText="1"/>
    </xf>
    <xf numFmtId="0" fontId="14" fillId="2" borderId="15" xfId="4" applyFont="1" applyFill="1" applyBorder="1" applyAlignment="1">
      <alignment horizontal="left" vertical="center" wrapText="1" indent="1"/>
    </xf>
    <xf numFmtId="165" fontId="14" fillId="2" borderId="18" xfId="4" applyNumberFormat="1" applyFont="1" applyFill="1" applyBorder="1" applyAlignment="1">
      <alignment vertical="center" wrapText="1"/>
    </xf>
    <xf numFmtId="0" fontId="13" fillId="0" borderId="30" xfId="4" applyFont="1" applyBorder="1" applyAlignment="1">
      <alignment horizontal="left" vertical="center" wrapText="1" indent="1"/>
    </xf>
    <xf numFmtId="0" fontId="14" fillId="2" borderId="44" xfId="4" applyFont="1" applyFill="1" applyBorder="1" applyAlignment="1">
      <alignment horizontal="left" vertical="center" wrapText="1" indent="1"/>
    </xf>
    <xf numFmtId="165" fontId="14" fillId="2" borderId="16" xfId="4" quotePrefix="1" applyNumberFormat="1" applyFont="1" applyFill="1" applyBorder="1" applyAlignment="1">
      <alignment vertical="center" wrapText="1"/>
    </xf>
    <xf numFmtId="4" fontId="12" fillId="0" borderId="0" xfId="0" applyNumberFormat="1" applyFont="1"/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4" fontId="14" fillId="2" borderId="9" xfId="2" applyNumberFormat="1" applyFont="1" applyFill="1" applyBorder="1" applyAlignment="1">
      <alignment horizontal="right" vertical="center" wrapText="1"/>
    </xf>
    <xf numFmtId="0" fontId="14" fillId="2" borderId="15" xfId="2" applyFont="1" applyFill="1" applyBorder="1" applyAlignment="1">
      <alignment horizontal="left" vertical="center" wrapText="1" indent="1"/>
    </xf>
    <xf numFmtId="4" fontId="14" fillId="2" borderId="18" xfId="2" applyNumberFormat="1" applyFont="1" applyFill="1" applyBorder="1" applyAlignment="1">
      <alignment horizontal="right" vertical="center" wrapText="1"/>
    </xf>
    <xf numFmtId="0" fontId="13" fillId="0" borderId="0" xfId="2" applyFont="1" applyBorder="1" applyAlignment="1">
      <alignment horizontal="center" vertical="center" wrapText="1"/>
    </xf>
    <xf numFmtId="4" fontId="13" fillId="0" borderId="17" xfId="2" applyNumberFormat="1" applyFont="1" applyBorder="1" applyAlignment="1">
      <alignment horizontal="right" vertical="center" wrapText="1"/>
    </xf>
    <xf numFmtId="0" fontId="14" fillId="2" borderId="14" xfId="2" applyFont="1" applyFill="1" applyBorder="1" applyAlignment="1">
      <alignment horizontal="right" vertical="center" wrapText="1"/>
    </xf>
    <xf numFmtId="0" fontId="13" fillId="0" borderId="0" xfId="2" applyFont="1" applyAlignment="1">
      <alignment horizontal="center" vertical="center" wrapText="1"/>
    </xf>
    <xf numFmtId="4" fontId="14" fillId="2" borderId="9" xfId="2" applyNumberFormat="1" applyFont="1" applyFill="1" applyBorder="1" applyAlignment="1">
      <alignment horizontal="right" vertical="center" wrapText="1" indent="1"/>
    </xf>
    <xf numFmtId="4" fontId="14" fillId="2" borderId="4" xfId="2" applyNumberFormat="1" applyFont="1" applyFill="1" applyBorder="1" applyAlignment="1">
      <alignment horizontal="right" vertical="center" wrapText="1" indent="1"/>
    </xf>
    <xf numFmtId="4" fontId="13" fillId="0" borderId="17" xfId="2" applyNumberFormat="1" applyFont="1" applyBorder="1" applyAlignment="1">
      <alignment horizontal="right" vertical="center" wrapText="1" indent="1"/>
    </xf>
    <xf numFmtId="0" fontId="14" fillId="2" borderId="3" xfId="2" applyFont="1" applyFill="1" applyBorder="1" applyAlignment="1">
      <alignment horizontal="right" vertical="center" wrapText="1"/>
    </xf>
    <xf numFmtId="4" fontId="14" fillId="2" borderId="18" xfId="2" applyNumberFormat="1" applyFont="1" applyFill="1" applyBorder="1" applyAlignment="1">
      <alignment horizontal="right" vertical="center" wrapText="1" indent="1"/>
    </xf>
    <xf numFmtId="4" fontId="14" fillId="2" borderId="9" xfId="2" applyNumberFormat="1" applyFont="1" applyFill="1" applyBorder="1" applyAlignment="1">
      <alignment vertical="center" wrapText="1"/>
    </xf>
    <xf numFmtId="0" fontId="14" fillId="2" borderId="15" xfId="2" applyFont="1" applyFill="1" applyBorder="1" applyAlignment="1">
      <alignment horizontal="center" vertical="center" wrapText="1"/>
    </xf>
    <xf numFmtId="4" fontId="12" fillId="0" borderId="7" xfId="2" applyNumberFormat="1" applyFont="1" applyFill="1" applyBorder="1" applyAlignment="1">
      <alignment vertical="center" wrapText="1"/>
    </xf>
    <xf numFmtId="4" fontId="14" fillId="2" borderId="4" xfId="2" applyNumberFormat="1" applyFont="1" applyFill="1" applyBorder="1" applyAlignment="1">
      <alignment vertical="center" wrapText="1"/>
    </xf>
    <xf numFmtId="4" fontId="14" fillId="2" borderId="16" xfId="2" quotePrefix="1" applyNumberFormat="1" applyFont="1" applyFill="1" applyBorder="1" applyAlignment="1">
      <alignment vertical="center" wrapText="1"/>
    </xf>
    <xf numFmtId="0" fontId="9" fillId="0" borderId="48" xfId="0" applyFont="1" applyBorder="1"/>
    <xf numFmtId="164" fontId="8" fillId="4" borderId="47" xfId="1" applyNumberFormat="1" applyFont="1" applyFill="1" applyBorder="1" applyAlignment="1">
      <alignment vertical="center"/>
    </xf>
    <xf numFmtId="0" fontId="16" fillId="0" borderId="0" xfId="7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17" fillId="0" borderId="0" xfId="0" applyNumberFormat="1" applyFont="1"/>
    <xf numFmtId="0" fontId="12" fillId="0" borderId="7" xfId="2" applyFont="1" applyFill="1" applyBorder="1" applyAlignment="1">
      <alignment horizontal="left" vertical="center" wrapText="1" indent="1"/>
    </xf>
    <xf numFmtId="0" fontId="12" fillId="0" borderId="6" xfId="2" applyFont="1" applyFill="1" applyBorder="1" applyAlignment="1">
      <alignment horizontal="left" vertical="center" wrapText="1" indent="1"/>
    </xf>
    <xf numFmtId="167" fontId="12" fillId="0" borderId="0" xfId="0" applyNumberFormat="1" applyFont="1"/>
    <xf numFmtId="168" fontId="12" fillId="0" borderId="0" xfId="0" applyNumberFormat="1" applyFont="1"/>
    <xf numFmtId="166" fontId="12" fillId="0" borderId="0" xfId="0" applyNumberFormat="1" applyFont="1"/>
    <xf numFmtId="0" fontId="13" fillId="0" borderId="35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7" xfId="4" applyFont="1" applyFill="1" applyBorder="1" applyAlignment="1">
      <alignment horizontal="left" vertical="center" wrapText="1" indent="1"/>
    </xf>
    <xf numFmtId="0" fontId="12" fillId="0" borderId="7" xfId="4" applyFont="1" applyFill="1" applyBorder="1" applyAlignment="1">
      <alignment horizontal="left" vertical="center" wrapText="1" indent="1"/>
    </xf>
    <xf numFmtId="0" fontId="12" fillId="0" borderId="7" xfId="4" applyFont="1" applyFill="1" applyBorder="1" applyAlignment="1">
      <alignment horizontal="left" vertical="center" indent="1"/>
    </xf>
    <xf numFmtId="0" fontId="13" fillId="0" borderId="6" xfId="4" applyFont="1" applyFill="1" applyBorder="1" applyAlignment="1">
      <alignment horizontal="left" vertical="center" indent="1"/>
    </xf>
    <xf numFmtId="169" fontId="12" fillId="0" borderId="0" xfId="0" applyNumberFormat="1" applyFont="1"/>
    <xf numFmtId="0" fontId="10" fillId="5" borderId="31" xfId="0" applyFont="1" applyFill="1" applyBorder="1" applyAlignment="1">
      <alignment horizontal="center" vertical="center" textRotation="90" wrapText="1"/>
    </xf>
    <xf numFmtId="0" fontId="10" fillId="5" borderId="0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textRotation="90" wrapText="1"/>
    </xf>
    <xf numFmtId="0" fontId="10" fillId="5" borderId="28" xfId="0" applyFont="1" applyFill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4" fillId="5" borderId="24" xfId="2" applyFont="1" applyFill="1" applyBorder="1" applyAlignment="1">
      <alignment horizontal="center" vertical="center" textRotation="90" wrapText="1"/>
    </xf>
    <xf numFmtId="0" fontId="14" fillId="5" borderId="26" xfId="2" applyFont="1" applyFill="1" applyBorder="1" applyAlignment="1">
      <alignment horizontal="center" vertical="center" textRotation="90" wrapText="1"/>
    </xf>
    <xf numFmtId="0" fontId="14" fillId="5" borderId="28" xfId="2" applyFont="1" applyFill="1" applyBorder="1" applyAlignment="1">
      <alignment horizontal="center" vertical="center" textRotation="90" wrapText="1"/>
    </xf>
    <xf numFmtId="0" fontId="10" fillId="5" borderId="37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4" fillId="2" borderId="42" xfId="4" applyFont="1" applyFill="1" applyBorder="1" applyAlignment="1">
      <alignment horizontal="center" vertical="center" textRotation="90" wrapText="1"/>
    </xf>
    <xf numFmtId="0" fontId="14" fillId="2" borderId="43" xfId="4" applyFont="1" applyFill="1" applyBorder="1" applyAlignment="1">
      <alignment horizontal="center" vertical="center" textRotation="90" wrapText="1"/>
    </xf>
    <xf numFmtId="0" fontId="14" fillId="2" borderId="0" xfId="4" applyFont="1" applyFill="1" applyBorder="1" applyAlignment="1">
      <alignment horizontal="center" vertical="center" textRotation="90" wrapText="1"/>
    </xf>
    <xf numFmtId="0" fontId="14" fillId="2" borderId="12" xfId="4" applyFont="1" applyFill="1" applyBorder="1" applyAlignment="1">
      <alignment horizontal="center" vertical="center" textRotation="90" wrapText="1"/>
    </xf>
    <xf numFmtId="0" fontId="14" fillId="2" borderId="41" xfId="4" applyFont="1" applyFill="1" applyBorder="1" applyAlignment="1">
      <alignment horizontal="center" vertical="center" textRotation="90" wrapText="1"/>
    </xf>
    <xf numFmtId="0" fontId="14" fillId="2" borderId="11" xfId="4" applyFont="1" applyFill="1" applyBorder="1" applyAlignment="1">
      <alignment horizontal="center" vertical="center" textRotation="90" wrapText="1"/>
    </xf>
    <xf numFmtId="0" fontId="14" fillId="2" borderId="13" xfId="4" applyFont="1" applyFill="1" applyBorder="1" applyAlignment="1">
      <alignment horizontal="center" vertical="center" textRotation="90" wrapText="1"/>
    </xf>
    <xf numFmtId="0" fontId="14" fillId="2" borderId="0" xfId="2" applyFont="1" applyFill="1" applyBorder="1" applyAlignment="1">
      <alignment horizontal="center" vertical="center" textRotation="90" wrapText="1"/>
    </xf>
    <xf numFmtId="0" fontId="14" fillId="2" borderId="12" xfId="2" applyFont="1" applyFill="1" applyBorder="1" applyAlignment="1">
      <alignment horizontal="center" vertical="center" textRotation="90" wrapText="1"/>
    </xf>
    <xf numFmtId="0" fontId="14" fillId="2" borderId="13" xfId="2" applyFont="1" applyFill="1" applyBorder="1" applyAlignment="1">
      <alignment horizontal="center" vertical="center" textRotation="90" wrapText="1"/>
    </xf>
    <xf numFmtId="0" fontId="14" fillId="2" borderId="11" xfId="2" applyFont="1" applyFill="1" applyBorder="1" applyAlignment="1">
      <alignment horizontal="center" vertical="center" textRotation="90" wrapText="1"/>
    </xf>
  </cellXfs>
  <cellStyles count="8">
    <cellStyle name="Cabeçalho 1" xfId="1" builtinId="16"/>
    <cellStyle name="Hiperligação" xfId="7" builtinId="8"/>
    <cellStyle name="Normal" xfId="0" builtinId="0"/>
    <cellStyle name="Normal 2" xfId="5"/>
    <cellStyle name="Normal 2 2" xfId="6"/>
    <cellStyle name="Normal 3" xfId="2"/>
    <cellStyle name="Normal 3 2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abSelected="1" zoomScaleNormal="100" workbookViewId="0"/>
  </sheetViews>
  <sheetFormatPr defaultRowHeight="15" x14ac:dyDescent="0.25"/>
  <cols>
    <col min="2" max="2" width="4" customWidth="1"/>
    <col min="3" max="3" width="81.42578125" bestFit="1" customWidth="1"/>
    <col min="4" max="4" width="13" bestFit="1" customWidth="1"/>
    <col min="5" max="5" width="13.42578125" bestFit="1" customWidth="1"/>
    <col min="6" max="6" width="15" bestFit="1" customWidth="1"/>
  </cols>
  <sheetData>
    <row r="3" spans="2:3" ht="31.5" x14ac:dyDescent="0.25">
      <c r="B3" s="1"/>
      <c r="C3" s="2" t="s">
        <v>238</v>
      </c>
    </row>
    <row r="4" spans="2:3" x14ac:dyDescent="0.25">
      <c r="B4" s="1"/>
      <c r="C4" s="1"/>
    </row>
    <row r="5" spans="2:3" ht="18.75" x14ac:dyDescent="0.25">
      <c r="B5" s="3"/>
      <c r="C5" s="4" t="s">
        <v>18</v>
      </c>
    </row>
    <row r="6" spans="2:3" ht="18.75" x14ac:dyDescent="0.25">
      <c r="C6" s="61"/>
    </row>
    <row r="7" spans="2:3" ht="18.75" x14ac:dyDescent="0.3">
      <c r="B7" s="60">
        <v>1</v>
      </c>
      <c r="C7" s="62" t="s">
        <v>19</v>
      </c>
    </row>
    <row r="8" spans="2:3" ht="18.75" x14ac:dyDescent="0.3">
      <c r="B8" s="60">
        <v>2</v>
      </c>
      <c r="C8" s="62" t="s">
        <v>20</v>
      </c>
    </row>
    <row r="9" spans="2:3" ht="18.75" x14ac:dyDescent="0.3">
      <c r="B9" s="60">
        <v>3</v>
      </c>
      <c r="C9" s="62" t="s">
        <v>21</v>
      </c>
    </row>
    <row r="10" spans="2:3" ht="18.75" x14ac:dyDescent="0.3">
      <c r="B10" s="60">
        <v>4</v>
      </c>
      <c r="C10" s="62" t="s">
        <v>22</v>
      </c>
    </row>
    <row r="11" spans="2:3" ht="18.75" x14ac:dyDescent="0.3">
      <c r="B11" s="60">
        <v>5</v>
      </c>
      <c r="C11" s="62" t="s">
        <v>23</v>
      </c>
    </row>
    <row r="12" spans="2:3" ht="18.75" x14ac:dyDescent="0.3">
      <c r="B12" s="60">
        <v>6</v>
      </c>
      <c r="C12" s="62" t="s">
        <v>24</v>
      </c>
    </row>
    <row r="13" spans="2:3" ht="18.75" x14ac:dyDescent="0.3">
      <c r="B13" s="60">
        <v>7</v>
      </c>
      <c r="C13" s="62" t="s">
        <v>25</v>
      </c>
    </row>
    <row r="14" spans="2:3" ht="18.75" x14ac:dyDescent="0.3">
      <c r="B14" s="60">
        <v>8</v>
      </c>
      <c r="C14" s="62" t="s">
        <v>0</v>
      </c>
    </row>
    <row r="15" spans="2:3" x14ac:dyDescent="0.25">
      <c r="C15" s="63"/>
    </row>
    <row r="16" spans="2:3" x14ac:dyDescent="0.25">
      <c r="C16" s="63"/>
    </row>
    <row r="17" spans="3:6" x14ac:dyDescent="0.25">
      <c r="C17" s="63"/>
    </row>
    <row r="18" spans="3:6" x14ac:dyDescent="0.25">
      <c r="C18" s="64"/>
      <c r="D18" s="65"/>
      <c r="E18" s="6"/>
    </row>
    <row r="19" spans="3:6" x14ac:dyDescent="0.25">
      <c r="C19" s="5"/>
      <c r="D19" s="6"/>
      <c r="E19" s="6"/>
      <c r="F19" s="6"/>
    </row>
    <row r="20" spans="3:6" x14ac:dyDescent="0.25">
      <c r="C20" s="5"/>
      <c r="D20" s="6"/>
      <c r="E20" s="6"/>
      <c r="F20" s="6"/>
    </row>
    <row r="21" spans="3:6" x14ac:dyDescent="0.25">
      <c r="C21" s="5"/>
      <c r="D21" s="6"/>
      <c r="E21" s="6"/>
      <c r="F21" s="6"/>
    </row>
    <row r="22" spans="3:6" x14ac:dyDescent="0.25">
      <c r="C22" s="5"/>
      <c r="D22" s="6"/>
      <c r="E22" s="6"/>
      <c r="F22" s="6"/>
    </row>
    <row r="23" spans="3:6" x14ac:dyDescent="0.25">
      <c r="C23" s="5"/>
      <c r="D23" s="6"/>
      <c r="E23" s="6"/>
      <c r="F23" s="6"/>
    </row>
    <row r="24" spans="3:6" x14ac:dyDescent="0.25">
      <c r="C24" s="5"/>
      <c r="D24" s="6"/>
      <c r="E24" s="6"/>
      <c r="F24" s="6"/>
    </row>
    <row r="25" spans="3:6" x14ac:dyDescent="0.25">
      <c r="C25" s="5"/>
      <c r="D25" s="6"/>
      <c r="E25" s="6"/>
      <c r="F25" s="6"/>
    </row>
    <row r="26" spans="3:6" x14ac:dyDescent="0.25">
      <c r="C26" s="5"/>
      <c r="D26" s="6"/>
      <c r="E26" s="6"/>
      <c r="F26" s="6"/>
    </row>
    <row r="27" spans="3:6" x14ac:dyDescent="0.25">
      <c r="D27" s="6"/>
      <c r="E27" s="6"/>
      <c r="F27" s="6"/>
    </row>
    <row r="28" spans="3:6" x14ac:dyDescent="0.25">
      <c r="D28" s="6"/>
      <c r="E28" s="6"/>
    </row>
    <row r="29" spans="3:6" x14ac:dyDescent="0.25">
      <c r="E29" s="6"/>
    </row>
  </sheetData>
  <sheetProtection algorithmName="SHA-512" hashValue="y0odFj4Pb4TVJFk7wCepwfwHVrdcJIoVWe+LCOb1wa/eu1ypgjFC1SJa1yGmRlbhSWkg/zlIBP0ayr3NvnGSSw==" saltValue="jowsaNstTvRshY3px6VA5A==" spinCount="100000" sheet="1" objects="1" scenarios="1"/>
  <hyperlinks>
    <hyperlink ref="C7" location="'Agregado por Beneficio IEC'!A1" display="Impostos Especiais de Consumo"/>
    <hyperlink ref="C8" location="'Agregado por Beneficio ISV'!A1" display="Imposto sobre Veículos"/>
    <hyperlink ref="C9" location="'Agregado por Beneficio IRC'!A1" display="Imposto sobre o Rendimento das Pessoas Colectivas"/>
    <hyperlink ref="C10" location="'Agregado por Beneficio IMT'!A1" display="Imposto Municipal sobre as Transmissões Onerosas de Imóveis"/>
    <hyperlink ref="C11" location="'Agregado por Beneficio IS'!A1" display="Imposto do Selo"/>
    <hyperlink ref="C12" location="'Agregado por Beneficio IUC'!A1" display="Imposto Único de Circulação"/>
    <hyperlink ref="C13" location="'Agregado por Beneficio IVA'!A1" display="Imposto Sobre o valor Acrescentado"/>
    <hyperlink ref="C14" location="'Agregado por Beneficio IMI'!A1" display="Imposto Municipal sobre Imóveis"/>
  </hyperlinks>
  <pageMargins left="0.7" right="0.7" top="0.75" bottom="0.75" header="0.3" footer="0.3"/>
  <pageSetup paperSize="9" orientation="landscape" r:id="rId1"/>
  <colBreaks count="1" manualBreakCount="1">
    <brk id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E33"/>
  <sheetViews>
    <sheetView zoomScaleNormal="100" workbookViewId="0"/>
  </sheetViews>
  <sheetFormatPr defaultRowHeight="15" x14ac:dyDescent="0.25"/>
  <cols>
    <col min="2" max="2" width="5.7109375" style="17" customWidth="1"/>
    <col min="3" max="3" width="6.7109375" style="17" customWidth="1"/>
    <col min="4" max="4" width="90.7109375" style="17" customWidth="1"/>
    <col min="5" max="5" width="20.7109375" style="17" customWidth="1"/>
    <col min="6" max="6" width="13.42578125" bestFit="1" customWidth="1"/>
    <col min="7" max="7" width="51.5703125" customWidth="1"/>
  </cols>
  <sheetData>
    <row r="2" spans="2:5" ht="14.25" customHeight="1" x14ac:dyDescent="0.25">
      <c r="B2" s="91" t="s">
        <v>239</v>
      </c>
      <c r="C2" s="91"/>
      <c r="D2" s="91"/>
      <c r="E2" s="91"/>
    </row>
    <row r="3" spans="2:5" ht="18.75" customHeight="1" x14ac:dyDescent="0.25">
      <c r="B3" s="91" t="s">
        <v>19</v>
      </c>
      <c r="C3" s="91"/>
      <c r="D3" s="97"/>
      <c r="E3" s="97"/>
    </row>
    <row r="4" spans="2:5" ht="18.75" customHeight="1" x14ac:dyDescent="0.25">
      <c r="B4" s="77"/>
      <c r="C4" s="78"/>
      <c r="D4" s="9" t="s">
        <v>1</v>
      </c>
      <c r="E4" s="10" t="s">
        <v>2</v>
      </c>
    </row>
    <row r="5" spans="2:5" ht="15.75" customHeight="1" x14ac:dyDescent="0.25">
      <c r="B5" s="92" t="s">
        <v>26</v>
      </c>
      <c r="C5" s="94" t="s">
        <v>27</v>
      </c>
      <c r="D5" s="73" t="s">
        <v>28</v>
      </c>
      <c r="E5" s="15">
        <v>6792146.8199999975</v>
      </c>
    </row>
    <row r="6" spans="2:5" ht="15.75" customHeight="1" x14ac:dyDescent="0.25">
      <c r="B6" s="93"/>
      <c r="C6" s="95"/>
      <c r="D6" s="74" t="s">
        <v>29</v>
      </c>
      <c r="E6" s="15">
        <v>80174407.479999751</v>
      </c>
    </row>
    <row r="7" spans="2:5" ht="15.75" customHeight="1" x14ac:dyDescent="0.25">
      <c r="B7" s="93"/>
      <c r="C7" s="95"/>
      <c r="D7" s="74" t="s">
        <v>30</v>
      </c>
      <c r="E7" s="15">
        <v>3690387.7200000007</v>
      </c>
    </row>
    <row r="8" spans="2:5" ht="25.5" x14ac:dyDescent="0.25">
      <c r="B8" s="93"/>
      <c r="C8" s="95"/>
      <c r="D8" s="74" t="s">
        <v>159</v>
      </c>
      <c r="E8" s="15">
        <v>3963717.7200000044</v>
      </c>
    </row>
    <row r="9" spans="2:5" ht="15.75" customHeight="1" x14ac:dyDescent="0.25">
      <c r="B9" s="93"/>
      <c r="C9" s="95"/>
      <c r="D9" s="74" t="s">
        <v>263</v>
      </c>
      <c r="E9" s="15">
        <v>0</v>
      </c>
    </row>
    <row r="10" spans="2:5" ht="18.75" customHeight="1" x14ac:dyDescent="0.25">
      <c r="B10" s="93"/>
      <c r="C10" s="96"/>
      <c r="D10" s="16" t="s">
        <v>31</v>
      </c>
      <c r="E10" s="11">
        <f>SUM(E5:E9)</f>
        <v>94620659.739999741</v>
      </c>
    </row>
    <row r="11" spans="2:5" ht="15.75" customHeight="1" x14ac:dyDescent="0.25">
      <c r="B11" s="93"/>
      <c r="C11" s="94" t="s">
        <v>32</v>
      </c>
      <c r="D11" s="75" t="s">
        <v>33</v>
      </c>
      <c r="E11" s="15">
        <v>129358.32000000002</v>
      </c>
    </row>
    <row r="12" spans="2:5" ht="15.75" customHeight="1" x14ac:dyDescent="0.25">
      <c r="B12" s="93"/>
      <c r="C12" s="95"/>
      <c r="D12" s="76" t="s">
        <v>34</v>
      </c>
      <c r="E12" s="15">
        <v>2090691.5900000003</v>
      </c>
    </row>
    <row r="13" spans="2:5" ht="25.5" x14ac:dyDescent="0.25">
      <c r="B13" s="93"/>
      <c r="C13" s="95"/>
      <c r="D13" s="74" t="s">
        <v>66</v>
      </c>
      <c r="E13" s="15">
        <v>22221252.079999998</v>
      </c>
    </row>
    <row r="14" spans="2:5" ht="15.75" customHeight="1" x14ac:dyDescent="0.25">
      <c r="B14" s="93"/>
      <c r="C14" s="95"/>
      <c r="D14" s="74" t="s">
        <v>67</v>
      </c>
      <c r="E14" s="15">
        <v>191189273.31999996</v>
      </c>
    </row>
    <row r="15" spans="2:5" ht="25.5" x14ac:dyDescent="0.25">
      <c r="B15" s="93"/>
      <c r="C15" s="95"/>
      <c r="D15" s="74" t="s">
        <v>68</v>
      </c>
      <c r="E15" s="15">
        <v>63718999.539999917</v>
      </c>
    </row>
    <row r="16" spans="2:5" ht="15.75" customHeight="1" x14ac:dyDescent="0.25">
      <c r="B16" s="93"/>
      <c r="C16" s="95"/>
      <c r="D16" s="74" t="s">
        <v>69</v>
      </c>
      <c r="E16" s="15">
        <v>3591136.1799999992</v>
      </c>
    </row>
    <row r="17" spans="2:5" ht="25.5" x14ac:dyDescent="0.25">
      <c r="B17" s="93"/>
      <c r="C17" s="95"/>
      <c r="D17" s="74" t="s">
        <v>70</v>
      </c>
      <c r="E17" s="15">
        <v>9604881.7800000012</v>
      </c>
    </row>
    <row r="18" spans="2:5" ht="18.75" customHeight="1" x14ac:dyDescent="0.25">
      <c r="B18" s="93"/>
      <c r="C18" s="96"/>
      <c r="D18" s="16" t="s">
        <v>35</v>
      </c>
      <c r="E18" s="11">
        <f>SUM(E11:E17)</f>
        <v>292545592.80999994</v>
      </c>
    </row>
    <row r="19" spans="2:5" ht="15.75" customHeight="1" x14ac:dyDescent="0.25">
      <c r="B19" s="84" t="s">
        <v>37</v>
      </c>
      <c r="C19" s="86" t="s">
        <v>27</v>
      </c>
      <c r="D19" s="74" t="s">
        <v>38</v>
      </c>
      <c r="E19" s="15">
        <v>7546.7100000000009</v>
      </c>
    </row>
    <row r="20" spans="2:5" ht="15.75" customHeight="1" x14ac:dyDescent="0.25">
      <c r="B20" s="85"/>
      <c r="C20" s="87"/>
      <c r="D20" s="74" t="s">
        <v>39</v>
      </c>
      <c r="E20" s="15">
        <v>976693.64000000048</v>
      </c>
    </row>
    <row r="21" spans="2:5" ht="15.75" customHeight="1" x14ac:dyDescent="0.25">
      <c r="B21" s="85"/>
      <c r="C21" s="87"/>
      <c r="D21" s="74" t="s">
        <v>40</v>
      </c>
      <c r="E21" s="15">
        <v>2869393.2599999993</v>
      </c>
    </row>
    <row r="22" spans="2:5" ht="18.75" customHeight="1" x14ac:dyDescent="0.25">
      <c r="B22" s="85"/>
      <c r="C22" s="88"/>
      <c r="D22" s="16" t="s">
        <v>41</v>
      </c>
      <c r="E22" s="11">
        <f>SUM(E19:E21)</f>
        <v>3853633.61</v>
      </c>
    </row>
    <row r="23" spans="2:5" ht="15.75" customHeight="1" x14ac:dyDescent="0.25">
      <c r="B23" s="85"/>
      <c r="C23" s="86" t="s">
        <v>32</v>
      </c>
      <c r="D23" s="74" t="s">
        <v>71</v>
      </c>
      <c r="E23" s="15">
        <v>24072042.389999997</v>
      </c>
    </row>
    <row r="24" spans="2:5" ht="25.5" x14ac:dyDescent="0.25">
      <c r="B24" s="85"/>
      <c r="C24" s="87"/>
      <c r="D24" s="74" t="s">
        <v>160</v>
      </c>
      <c r="E24" s="15">
        <v>51473434.620000102</v>
      </c>
    </row>
    <row r="25" spans="2:5" ht="15.75" customHeight="1" x14ac:dyDescent="0.25">
      <c r="B25" s="85"/>
      <c r="C25" s="87"/>
      <c r="D25" s="74" t="s">
        <v>42</v>
      </c>
      <c r="E25" s="15">
        <v>3666337.5100000012</v>
      </c>
    </row>
    <row r="26" spans="2:5" ht="15.75" customHeight="1" x14ac:dyDescent="0.25">
      <c r="B26" s="85"/>
      <c r="C26" s="87"/>
      <c r="D26" s="74" t="s">
        <v>43</v>
      </c>
      <c r="E26" s="15">
        <v>1685280.7299999995</v>
      </c>
    </row>
    <row r="27" spans="2:5" ht="18.75" customHeight="1" x14ac:dyDescent="0.25">
      <c r="B27" s="85"/>
      <c r="C27" s="88"/>
      <c r="D27" s="16" t="s">
        <v>44</v>
      </c>
      <c r="E27" s="11">
        <f>SUM(E23:E26)</f>
        <v>80897095.250000104</v>
      </c>
    </row>
    <row r="28" spans="2:5" ht="15.75" customHeight="1" x14ac:dyDescent="0.25">
      <c r="B28" s="85"/>
      <c r="C28" s="89" t="s">
        <v>36</v>
      </c>
      <c r="D28" s="74" t="s">
        <v>45</v>
      </c>
      <c r="E28" s="15">
        <v>15944829.759999992</v>
      </c>
    </row>
    <row r="29" spans="2:5" ht="18.75" customHeight="1" x14ac:dyDescent="0.25">
      <c r="B29" s="85"/>
      <c r="C29" s="90"/>
      <c r="D29" s="16" t="s">
        <v>46</v>
      </c>
      <c r="E29" s="11">
        <f>SUM(E28)</f>
        <v>15944829.759999992</v>
      </c>
    </row>
    <row r="30" spans="2:5" ht="18.75" customHeight="1" x14ac:dyDescent="0.25">
      <c r="B30" s="14"/>
      <c r="C30" s="14"/>
      <c r="D30" s="12" t="s">
        <v>8</v>
      </c>
      <c r="E30" s="13">
        <f>+E29+E27+E22+E18+E10</f>
        <v>487861811.16999984</v>
      </c>
    </row>
    <row r="32" spans="2:5" x14ac:dyDescent="0.25">
      <c r="E32" s="68"/>
    </row>
    <row r="33" spans="5:5" x14ac:dyDescent="0.25">
      <c r="E33" s="83"/>
    </row>
  </sheetData>
  <sheetProtection algorithmName="SHA-512" hashValue="FjsRqWdbRGP8D5vRcwTagnQX84giNbOaqeEpv5OHMMBMifeZx/l7+50+Wl6YF6dObkQIf0udyAuKUod9dRdG5A==" saltValue="R4ARsRU5cIkBpi5KHTBiaw==" spinCount="100000" sheet="1" objects="1" scenarios="1"/>
  <mergeCells count="9">
    <mergeCell ref="B19:B29"/>
    <mergeCell ref="C19:C22"/>
    <mergeCell ref="C28:C29"/>
    <mergeCell ref="B2:E2"/>
    <mergeCell ref="B5:B18"/>
    <mergeCell ref="C5:C10"/>
    <mergeCell ref="C11:C18"/>
    <mergeCell ref="C23:C27"/>
    <mergeCell ref="B3:E3"/>
  </mergeCells>
  <pageMargins left="0.7" right="0.7" top="0.75" bottom="0.75" header="0.3" footer="0.3"/>
  <pageSetup scale="79" orientation="portrait" r:id="rId1"/>
  <colBreaks count="1" manualBreakCount="1">
    <brk id="3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29"/>
  <sheetViews>
    <sheetView workbookViewId="0"/>
  </sheetViews>
  <sheetFormatPr defaultRowHeight="15" x14ac:dyDescent="0.25"/>
  <cols>
    <col min="1" max="1" width="6.7109375" style="17" customWidth="1"/>
    <col min="2" max="2" width="98.42578125" style="17" customWidth="1"/>
    <col min="3" max="3" width="20.7109375" style="17" customWidth="1"/>
    <col min="5" max="5" width="44.7109375" customWidth="1"/>
  </cols>
  <sheetData>
    <row r="2" spans="1:4" ht="14.25" customHeight="1" x14ac:dyDescent="0.25">
      <c r="A2" s="91" t="s">
        <v>239</v>
      </c>
      <c r="B2" s="91"/>
      <c r="C2" s="91"/>
    </row>
    <row r="3" spans="1:4" x14ac:dyDescent="0.25">
      <c r="A3" s="46"/>
      <c r="B3" s="97" t="s">
        <v>20</v>
      </c>
      <c r="C3" s="97"/>
    </row>
    <row r="4" spans="1:4" x14ac:dyDescent="0.25">
      <c r="A4" s="14"/>
      <c r="B4" s="9" t="s">
        <v>1</v>
      </c>
      <c r="C4" s="10" t="s">
        <v>2</v>
      </c>
    </row>
    <row r="5" spans="1:4" ht="25.5" x14ac:dyDescent="0.25">
      <c r="A5" s="98" t="s">
        <v>47</v>
      </c>
      <c r="B5" s="71" t="s">
        <v>271</v>
      </c>
      <c r="C5" s="18">
        <v>1264704.5999999987</v>
      </c>
    </row>
    <row r="6" spans="1:4" ht="25.5" x14ac:dyDescent="0.25">
      <c r="A6" s="99"/>
      <c r="B6" s="71" t="s">
        <v>272</v>
      </c>
      <c r="C6" s="18">
        <v>77802.92</v>
      </c>
    </row>
    <row r="7" spans="1:4" ht="25.5" x14ac:dyDescent="0.25">
      <c r="A7" s="99"/>
      <c r="B7" s="71" t="s">
        <v>273</v>
      </c>
      <c r="C7" s="18">
        <v>95722.75</v>
      </c>
    </row>
    <row r="8" spans="1:4" ht="25.5" x14ac:dyDescent="0.25">
      <c r="A8" s="99"/>
      <c r="B8" s="71" t="s">
        <v>274</v>
      </c>
      <c r="C8" s="18">
        <v>1170.1200000000001</v>
      </c>
    </row>
    <row r="9" spans="1:4" x14ac:dyDescent="0.25">
      <c r="A9" s="100"/>
      <c r="B9" s="19" t="s">
        <v>48</v>
      </c>
      <c r="C9" s="20">
        <f>SUM(C5:C8)</f>
        <v>1439400.3899999987</v>
      </c>
      <c r="D9" s="8"/>
    </row>
    <row r="10" spans="1:4" ht="26.25" customHeight="1" x14ac:dyDescent="0.25">
      <c r="A10" s="85" t="s">
        <v>49</v>
      </c>
      <c r="B10" s="72" t="s">
        <v>249</v>
      </c>
      <c r="C10" s="18">
        <v>261099.89999999997</v>
      </c>
    </row>
    <row r="11" spans="1:4" ht="26.25" customHeight="1" x14ac:dyDescent="0.25">
      <c r="A11" s="85"/>
      <c r="B11" s="72" t="s">
        <v>250</v>
      </c>
      <c r="C11" s="18">
        <v>19456.18</v>
      </c>
    </row>
    <row r="12" spans="1:4" ht="13.5" customHeight="1" x14ac:dyDescent="0.25">
      <c r="A12" s="101"/>
      <c r="B12" s="19" t="s">
        <v>50</v>
      </c>
      <c r="C12" s="20">
        <f>SUM(C10:C11)</f>
        <v>280556.07999999996</v>
      </c>
      <c r="D12" s="7"/>
    </row>
    <row r="13" spans="1:4" ht="25.5" x14ac:dyDescent="0.25">
      <c r="A13" s="102" t="s">
        <v>51</v>
      </c>
      <c r="B13" s="71" t="s">
        <v>251</v>
      </c>
      <c r="C13" s="18">
        <v>18485437.950000018</v>
      </c>
    </row>
    <row r="14" spans="1:4" ht="26.25" customHeight="1" x14ac:dyDescent="0.25">
      <c r="A14" s="103"/>
      <c r="B14" s="71" t="s">
        <v>252</v>
      </c>
      <c r="C14" s="18">
        <v>21402493.909999996</v>
      </c>
    </row>
    <row r="15" spans="1:4" ht="25.5" x14ac:dyDescent="0.25">
      <c r="A15" s="103"/>
      <c r="B15" s="71" t="s">
        <v>253</v>
      </c>
      <c r="C15" s="18">
        <v>15042.73</v>
      </c>
    </row>
    <row r="16" spans="1:4" ht="25.5" x14ac:dyDescent="0.25">
      <c r="A16" s="103"/>
      <c r="B16" s="71" t="s">
        <v>254</v>
      </c>
      <c r="C16" s="18">
        <v>34457402.140000105</v>
      </c>
    </row>
    <row r="17" spans="1:4" ht="25.5" x14ac:dyDescent="0.25">
      <c r="A17" s="103"/>
      <c r="B17" s="71" t="s">
        <v>255</v>
      </c>
      <c r="C17" s="18">
        <v>645.5</v>
      </c>
    </row>
    <row r="18" spans="1:4" ht="38.25" x14ac:dyDescent="0.25">
      <c r="A18" s="103"/>
      <c r="B18" s="71" t="s">
        <v>256</v>
      </c>
      <c r="C18" s="18">
        <v>5848295.2900000075</v>
      </c>
    </row>
    <row r="19" spans="1:4" ht="25.5" x14ac:dyDescent="0.25">
      <c r="A19" s="103"/>
      <c r="B19" s="71" t="s">
        <v>257</v>
      </c>
      <c r="C19" s="18">
        <v>3434534.96</v>
      </c>
    </row>
    <row r="20" spans="1:4" ht="28.5" customHeight="1" x14ac:dyDescent="0.25">
      <c r="A20" s="103"/>
      <c r="B20" s="71" t="s">
        <v>258</v>
      </c>
      <c r="C20" s="18">
        <v>2281282.5099999993</v>
      </c>
    </row>
    <row r="21" spans="1:4" ht="38.25" x14ac:dyDescent="0.25">
      <c r="A21" s="103"/>
      <c r="B21" s="71" t="s">
        <v>259</v>
      </c>
      <c r="C21" s="18">
        <v>178089371.20999962</v>
      </c>
    </row>
    <row r="22" spans="1:4" ht="25.5" x14ac:dyDescent="0.25">
      <c r="A22" s="103"/>
      <c r="B22" s="71" t="s">
        <v>260</v>
      </c>
      <c r="C22" s="18">
        <v>4946427.4000000004</v>
      </c>
    </row>
    <row r="23" spans="1:4" ht="25.5" x14ac:dyDescent="0.25">
      <c r="A23" s="103"/>
      <c r="B23" s="71" t="s">
        <v>261</v>
      </c>
      <c r="C23" s="18">
        <v>1219485.4600000018</v>
      </c>
    </row>
    <row r="24" spans="1:4" ht="25.5" x14ac:dyDescent="0.25">
      <c r="A24" s="103"/>
      <c r="B24" s="71" t="s">
        <v>262</v>
      </c>
      <c r="C24" s="18">
        <v>64753.34</v>
      </c>
    </row>
    <row r="25" spans="1:4" x14ac:dyDescent="0.25">
      <c r="B25" s="21" t="s">
        <v>52</v>
      </c>
      <c r="C25" s="22">
        <f>SUM(C13:C24)</f>
        <v>270245172.39999968</v>
      </c>
      <c r="D25" s="7"/>
    </row>
    <row r="26" spans="1:4" x14ac:dyDescent="0.25">
      <c r="B26" s="23" t="s">
        <v>8</v>
      </c>
      <c r="C26" s="24">
        <f>+C9+C12+C25</f>
        <v>271965128.86999965</v>
      </c>
    </row>
    <row r="28" spans="1:4" x14ac:dyDescent="0.25">
      <c r="C28" s="70"/>
    </row>
    <row r="29" spans="1:4" x14ac:dyDescent="0.25">
      <c r="C29" s="70"/>
    </row>
  </sheetData>
  <sheetProtection algorithmName="SHA-512" hashValue="tpe2wK0Tki/Od66l4yeTcFY+3jdGtLfuHdJHbiL7D2w3Dg6sLRm+jwdqFFvVplSFbdCfJZcI+JfcLC2OvcCbuQ==" saltValue="hyAjoxMswYPWo72FzKUg7w==" spinCount="100000" sheet="1" objects="1" scenarios="1"/>
  <mergeCells count="5">
    <mergeCell ref="A2:C2"/>
    <mergeCell ref="B3:C3"/>
    <mergeCell ref="A5:A9"/>
    <mergeCell ref="A10:A12"/>
    <mergeCell ref="A13:A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90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2" spans="1:3" ht="14.25" customHeight="1" x14ac:dyDescent="0.25">
      <c r="A2" s="91" t="s">
        <v>239</v>
      </c>
      <c r="B2" s="91"/>
      <c r="C2" s="91"/>
    </row>
    <row r="3" spans="1:3" x14ac:dyDescent="0.25">
      <c r="A3" s="46"/>
      <c r="B3" s="97" t="s">
        <v>21</v>
      </c>
      <c r="C3" s="97"/>
    </row>
    <row r="4" spans="1:3" x14ac:dyDescent="0.25">
      <c r="A4" s="25"/>
      <c r="B4" s="26" t="s">
        <v>1</v>
      </c>
      <c r="C4" s="27" t="s">
        <v>2</v>
      </c>
    </row>
    <row r="5" spans="1:3" ht="25.5" x14ac:dyDescent="0.25">
      <c r="A5" s="106" t="s">
        <v>53</v>
      </c>
      <c r="B5" s="71" t="s">
        <v>170</v>
      </c>
      <c r="C5" s="28">
        <v>74322.850000000006</v>
      </c>
    </row>
    <row r="6" spans="1:3" ht="25.5" x14ac:dyDescent="0.25">
      <c r="A6" s="106"/>
      <c r="B6" s="71" t="s">
        <v>171</v>
      </c>
      <c r="C6" s="28">
        <v>2723254.5000000009</v>
      </c>
    </row>
    <row r="7" spans="1:3" x14ac:dyDescent="0.25">
      <c r="A7" s="106"/>
      <c r="B7" s="71" t="s">
        <v>172</v>
      </c>
      <c r="C7" s="28">
        <v>1945633.3700000006</v>
      </c>
    </row>
    <row r="8" spans="1:3" ht="25.5" x14ac:dyDescent="0.25">
      <c r="A8" s="106"/>
      <c r="B8" s="71" t="s">
        <v>173</v>
      </c>
      <c r="C8" s="28">
        <v>30287481.929999933</v>
      </c>
    </row>
    <row r="9" spans="1:3" x14ac:dyDescent="0.25">
      <c r="A9" s="106"/>
      <c r="B9" s="71" t="s">
        <v>174</v>
      </c>
      <c r="C9" s="28">
        <v>161468.81</v>
      </c>
    </row>
    <row r="10" spans="1:3" ht="25.5" x14ac:dyDescent="0.25">
      <c r="A10" s="106"/>
      <c r="B10" s="71" t="s">
        <v>175</v>
      </c>
      <c r="C10" s="28">
        <v>0</v>
      </c>
    </row>
    <row r="11" spans="1:3" x14ac:dyDescent="0.25">
      <c r="A11" s="106"/>
      <c r="B11" s="71" t="s">
        <v>176</v>
      </c>
      <c r="C11" s="28">
        <v>0</v>
      </c>
    </row>
    <row r="12" spans="1:3" x14ac:dyDescent="0.25">
      <c r="A12" s="106"/>
      <c r="B12" s="71" t="s">
        <v>177</v>
      </c>
      <c r="C12" s="28">
        <v>0</v>
      </c>
    </row>
    <row r="13" spans="1:3" ht="25.5" x14ac:dyDescent="0.25">
      <c r="A13" s="106"/>
      <c r="B13" s="71" t="s">
        <v>178</v>
      </c>
      <c r="C13" s="28">
        <v>3222848.1399999671</v>
      </c>
    </row>
    <row r="14" spans="1:3" ht="38.25" x14ac:dyDescent="0.25">
      <c r="A14" s="106"/>
      <c r="B14" s="71" t="s">
        <v>179</v>
      </c>
      <c r="C14" s="28">
        <v>4006406.1799999978</v>
      </c>
    </row>
    <row r="15" spans="1:3" ht="25.5" x14ac:dyDescent="0.25">
      <c r="A15" s="106"/>
      <c r="B15" s="71" t="s">
        <v>180</v>
      </c>
      <c r="C15" s="28">
        <v>28063109.579999942</v>
      </c>
    </row>
    <row r="16" spans="1:3" x14ac:dyDescent="0.25">
      <c r="A16" s="106"/>
      <c r="B16" s="71" t="s">
        <v>181</v>
      </c>
      <c r="C16" s="28">
        <v>16168.47</v>
      </c>
    </row>
    <row r="17" spans="1:3" ht="25.5" x14ac:dyDescent="0.25">
      <c r="A17" s="106"/>
      <c r="B17" s="71" t="s">
        <v>182</v>
      </c>
      <c r="C17" s="28">
        <v>1485283.859999998</v>
      </c>
    </row>
    <row r="18" spans="1:3" ht="38.25" x14ac:dyDescent="0.25">
      <c r="A18" s="106"/>
      <c r="B18" s="71" t="s">
        <v>183</v>
      </c>
      <c r="C18" s="28">
        <v>28376.850000000002</v>
      </c>
    </row>
    <row r="19" spans="1:3" ht="25.5" x14ac:dyDescent="0.25">
      <c r="A19" s="106"/>
      <c r="B19" s="71" t="s">
        <v>184</v>
      </c>
      <c r="C19" s="28">
        <v>748.44</v>
      </c>
    </row>
    <row r="20" spans="1:3" ht="25.5" x14ac:dyDescent="0.25">
      <c r="A20" s="106"/>
      <c r="B20" s="71" t="s">
        <v>185</v>
      </c>
      <c r="C20" s="28">
        <v>77903.070000000022</v>
      </c>
    </row>
    <row r="21" spans="1:3" ht="25.5" x14ac:dyDescent="0.25">
      <c r="A21" s="106"/>
      <c r="B21" s="71" t="s">
        <v>186</v>
      </c>
      <c r="C21" s="28">
        <v>25.2</v>
      </c>
    </row>
    <row r="22" spans="1:3" x14ac:dyDescent="0.25">
      <c r="A22" s="106"/>
      <c r="B22" s="71" t="s">
        <v>187</v>
      </c>
      <c r="C22" s="28">
        <v>551.87</v>
      </c>
    </row>
    <row r="23" spans="1:3" ht="38.25" x14ac:dyDescent="0.25">
      <c r="A23" s="106"/>
      <c r="B23" s="71" t="s">
        <v>188</v>
      </c>
      <c r="C23" s="28">
        <v>776708.45</v>
      </c>
    </row>
    <row r="24" spans="1:3" x14ac:dyDescent="0.25">
      <c r="A24" s="106"/>
      <c r="B24" s="71" t="s">
        <v>189</v>
      </c>
      <c r="C24" s="28">
        <v>187.98</v>
      </c>
    </row>
    <row r="25" spans="1:3" ht="25.5" x14ac:dyDescent="0.25">
      <c r="A25" s="106"/>
      <c r="B25" s="71" t="s">
        <v>190</v>
      </c>
      <c r="C25" s="28">
        <v>1308.8699999999999</v>
      </c>
    </row>
    <row r="26" spans="1:3" ht="25.5" x14ac:dyDescent="0.25">
      <c r="A26" s="106"/>
      <c r="B26" s="71" t="s">
        <v>191</v>
      </c>
      <c r="C26" s="28">
        <v>0</v>
      </c>
    </row>
    <row r="27" spans="1:3" ht="25.5" x14ac:dyDescent="0.25">
      <c r="A27" s="106"/>
      <c r="B27" s="71" t="s">
        <v>192</v>
      </c>
      <c r="C27" s="28">
        <v>396066.60999999993</v>
      </c>
    </row>
    <row r="28" spans="1:3" ht="25.5" x14ac:dyDescent="0.25">
      <c r="A28" s="106"/>
      <c r="B28" s="71" t="s">
        <v>193</v>
      </c>
      <c r="C28" s="28">
        <v>0</v>
      </c>
    </row>
    <row r="29" spans="1:3" ht="25.5" x14ac:dyDescent="0.25">
      <c r="A29" s="106"/>
      <c r="B29" s="71" t="s">
        <v>194</v>
      </c>
      <c r="C29" s="28">
        <v>5494376.3300000001</v>
      </c>
    </row>
    <row r="30" spans="1:3" ht="38.25" x14ac:dyDescent="0.25">
      <c r="A30" s="106"/>
      <c r="B30" s="71" t="s">
        <v>195</v>
      </c>
      <c r="C30" s="28">
        <v>8856.36</v>
      </c>
    </row>
    <row r="31" spans="1:3" ht="25.5" x14ac:dyDescent="0.25">
      <c r="A31" s="106"/>
      <c r="B31" s="71" t="s">
        <v>264</v>
      </c>
      <c r="C31" s="28">
        <v>20832254.609999981</v>
      </c>
    </row>
    <row r="32" spans="1:3" x14ac:dyDescent="0.25">
      <c r="A32" s="106"/>
      <c r="B32" s="71" t="s">
        <v>265</v>
      </c>
      <c r="C32" s="28">
        <v>296378.93000000005</v>
      </c>
    </row>
    <row r="33" spans="1:3" x14ac:dyDescent="0.25">
      <c r="A33" s="106"/>
      <c r="B33" s="71" t="s">
        <v>266</v>
      </c>
      <c r="C33" s="28">
        <v>3039643.1500000036</v>
      </c>
    </row>
    <row r="34" spans="1:3" ht="25.5" x14ac:dyDescent="0.25">
      <c r="A34" s="106"/>
      <c r="B34" s="71" t="s">
        <v>267</v>
      </c>
      <c r="C34" s="28">
        <v>1701</v>
      </c>
    </row>
    <row r="35" spans="1:3" ht="25.5" x14ac:dyDescent="0.25">
      <c r="A35" s="106"/>
      <c r="B35" s="71" t="s">
        <v>268</v>
      </c>
      <c r="C35" s="28">
        <v>15627.390000000001</v>
      </c>
    </row>
    <row r="36" spans="1:3" ht="25.5" x14ac:dyDescent="0.25">
      <c r="A36" s="106"/>
      <c r="B36" s="71" t="s">
        <v>269</v>
      </c>
      <c r="C36" s="28">
        <v>10198.711379999999</v>
      </c>
    </row>
    <row r="37" spans="1:3" x14ac:dyDescent="0.25">
      <c r="A37" s="106"/>
      <c r="B37" s="71" t="s">
        <v>196</v>
      </c>
      <c r="C37" s="28">
        <v>496361.75999999995</v>
      </c>
    </row>
    <row r="38" spans="1:3" x14ac:dyDescent="0.25">
      <c r="A38" s="107"/>
      <c r="B38" s="29" t="s">
        <v>54</v>
      </c>
      <c r="C38" s="30">
        <f>SUM(C5:C37)</f>
        <v>103463253.27137986</v>
      </c>
    </row>
    <row r="39" spans="1:3" ht="38.25" x14ac:dyDescent="0.25">
      <c r="A39" s="108" t="s">
        <v>55</v>
      </c>
      <c r="B39" s="79" t="s">
        <v>197</v>
      </c>
      <c r="C39" s="28">
        <v>11223898.550000001</v>
      </c>
    </row>
    <row r="40" spans="1:3" ht="25.5" x14ac:dyDescent="0.25">
      <c r="A40" s="109"/>
      <c r="B40" s="80" t="s">
        <v>198</v>
      </c>
      <c r="C40" s="28">
        <v>0</v>
      </c>
    </row>
    <row r="41" spans="1:3" ht="51" x14ac:dyDescent="0.25">
      <c r="A41" s="109"/>
      <c r="B41" s="79" t="s">
        <v>199</v>
      </c>
      <c r="C41" s="28">
        <v>326529571.06999952</v>
      </c>
    </row>
    <row r="42" spans="1:3" ht="51" x14ac:dyDescent="0.25">
      <c r="A42" s="109"/>
      <c r="B42" s="79" t="s">
        <v>200</v>
      </c>
      <c r="C42" s="28">
        <v>142254127.34999985</v>
      </c>
    </row>
    <row r="43" spans="1:3" x14ac:dyDescent="0.25">
      <c r="A43" s="109"/>
      <c r="B43" s="79" t="s">
        <v>201</v>
      </c>
      <c r="C43" s="28">
        <v>55490.68</v>
      </c>
    </row>
    <row r="44" spans="1:3" ht="25.5" x14ac:dyDescent="0.25">
      <c r="A44" s="109"/>
      <c r="B44" s="79" t="s">
        <v>202</v>
      </c>
      <c r="C44" s="28">
        <v>1075518.97</v>
      </c>
    </row>
    <row r="45" spans="1:3" ht="38.25" x14ac:dyDescent="0.25">
      <c r="A45" s="109"/>
      <c r="B45" s="79" t="s">
        <v>203</v>
      </c>
      <c r="C45" s="28">
        <v>144491420.4099997</v>
      </c>
    </row>
    <row r="46" spans="1:3" ht="25.5" x14ac:dyDescent="0.25">
      <c r="A46" s="109"/>
      <c r="B46" s="79" t="s">
        <v>204</v>
      </c>
      <c r="C46" s="28">
        <v>188803.12000000002</v>
      </c>
    </row>
    <row r="47" spans="1:3" ht="25.5" x14ac:dyDescent="0.25">
      <c r="A47" s="109"/>
      <c r="B47" s="79" t="s">
        <v>205</v>
      </c>
      <c r="C47" s="28">
        <v>68140621.829999968</v>
      </c>
    </row>
    <row r="48" spans="1:3" ht="38.25" x14ac:dyDescent="0.25">
      <c r="A48" s="109"/>
      <c r="B48" s="79" t="s">
        <v>206</v>
      </c>
      <c r="C48" s="28">
        <v>23579.09</v>
      </c>
    </row>
    <row r="49" spans="1:3" ht="25.5" x14ac:dyDescent="0.25">
      <c r="A49" s="109"/>
      <c r="B49" s="79" t="s">
        <v>207</v>
      </c>
      <c r="C49" s="28">
        <v>0</v>
      </c>
    </row>
    <row r="50" spans="1:3" x14ac:dyDescent="0.25">
      <c r="A50" s="109"/>
      <c r="B50" s="79" t="s">
        <v>208</v>
      </c>
      <c r="C50" s="28">
        <v>0</v>
      </c>
    </row>
    <row r="51" spans="1:3" x14ac:dyDescent="0.25">
      <c r="A51" s="107"/>
      <c r="B51" s="29" t="s">
        <v>56</v>
      </c>
      <c r="C51" s="30">
        <f>SUM(C39:C50)</f>
        <v>693983031.0699991</v>
      </c>
    </row>
    <row r="52" spans="1:3" ht="25.5" x14ac:dyDescent="0.25">
      <c r="A52" s="108" t="s">
        <v>5</v>
      </c>
      <c r="B52" s="79" t="s">
        <v>209</v>
      </c>
      <c r="C52" s="28">
        <v>97691637.850000307</v>
      </c>
    </row>
    <row r="53" spans="1:3" x14ac:dyDescent="0.25">
      <c r="A53" s="109"/>
      <c r="B53" s="79" t="s">
        <v>210</v>
      </c>
      <c r="C53" s="28">
        <v>11917632.720000001</v>
      </c>
    </row>
    <row r="54" spans="1:3" ht="25.5" x14ac:dyDescent="0.25">
      <c r="A54" s="109"/>
      <c r="B54" s="79" t="s">
        <v>211</v>
      </c>
      <c r="C54" s="28">
        <v>7912591.8099999949</v>
      </c>
    </row>
    <row r="55" spans="1:3" x14ac:dyDescent="0.25">
      <c r="A55" s="109"/>
      <c r="B55" s="79" t="s">
        <v>212</v>
      </c>
      <c r="C55" s="28">
        <v>6488531.7400000002</v>
      </c>
    </row>
    <row r="56" spans="1:3" ht="38.25" x14ac:dyDescent="0.25">
      <c r="A56" s="109"/>
      <c r="B56" s="79" t="s">
        <v>213</v>
      </c>
      <c r="C56" s="28">
        <v>0</v>
      </c>
    </row>
    <row r="57" spans="1:3" x14ac:dyDescent="0.25">
      <c r="A57" s="109"/>
      <c r="B57" s="79" t="s">
        <v>214</v>
      </c>
      <c r="C57" s="28">
        <v>25144.85</v>
      </c>
    </row>
    <row r="58" spans="1:3" ht="25.5" x14ac:dyDescent="0.25">
      <c r="A58" s="109"/>
      <c r="B58" s="79" t="s">
        <v>215</v>
      </c>
      <c r="C58" s="28">
        <v>0</v>
      </c>
    </row>
    <row r="59" spans="1:3" x14ac:dyDescent="0.25">
      <c r="A59" s="109"/>
      <c r="B59" s="79" t="s">
        <v>216</v>
      </c>
      <c r="C59" s="28">
        <v>3285788.7800000003</v>
      </c>
    </row>
    <row r="60" spans="1:3" x14ac:dyDescent="0.25">
      <c r="A60" s="107"/>
      <c r="B60" s="29" t="s">
        <v>57</v>
      </c>
      <c r="C60" s="30">
        <f>SUM(C52:C59)</f>
        <v>127321327.75000028</v>
      </c>
    </row>
    <row r="61" spans="1:3" x14ac:dyDescent="0.25">
      <c r="A61" s="110" t="s">
        <v>7</v>
      </c>
      <c r="B61" s="79" t="s">
        <v>217</v>
      </c>
      <c r="C61" s="28">
        <v>0</v>
      </c>
    </row>
    <row r="62" spans="1:3" ht="25.5" x14ac:dyDescent="0.25">
      <c r="A62" s="106"/>
      <c r="B62" s="79" t="s">
        <v>218</v>
      </c>
      <c r="C62" s="28">
        <v>282801.76</v>
      </c>
    </row>
    <row r="63" spans="1:3" ht="25.5" x14ac:dyDescent="0.25">
      <c r="A63" s="106"/>
      <c r="B63" s="79" t="s">
        <v>219</v>
      </c>
      <c r="C63" s="28">
        <v>145255.18999999997</v>
      </c>
    </row>
    <row r="64" spans="1:3" ht="25.5" x14ac:dyDescent="0.25">
      <c r="A64" s="106"/>
      <c r="B64" s="79" t="s">
        <v>220</v>
      </c>
      <c r="C64" s="28">
        <v>8448582.2100000009</v>
      </c>
    </row>
    <row r="65" spans="1:3" ht="25.5" x14ac:dyDescent="0.25">
      <c r="A65" s="106"/>
      <c r="B65" s="79" t="s">
        <v>221</v>
      </c>
      <c r="C65" s="28">
        <v>833638.09999999986</v>
      </c>
    </row>
    <row r="66" spans="1:3" x14ac:dyDescent="0.25">
      <c r="A66" s="106"/>
      <c r="B66" s="79" t="s">
        <v>222</v>
      </c>
      <c r="C66" s="28">
        <v>0</v>
      </c>
    </row>
    <row r="67" spans="1:3" ht="38.25" x14ac:dyDescent="0.25">
      <c r="A67" s="106"/>
      <c r="B67" s="79" t="s">
        <v>223</v>
      </c>
      <c r="C67" s="28">
        <v>153387.86000000002</v>
      </c>
    </row>
    <row r="68" spans="1:3" ht="25.5" x14ac:dyDescent="0.25">
      <c r="A68" s="106"/>
      <c r="B68" s="79" t="s">
        <v>224</v>
      </c>
      <c r="C68" s="28">
        <v>109362.47</v>
      </c>
    </row>
    <row r="69" spans="1:3" x14ac:dyDescent="0.25">
      <c r="A69" s="106"/>
      <c r="B69" s="79" t="s">
        <v>225</v>
      </c>
      <c r="C69" s="28">
        <v>0</v>
      </c>
    </row>
    <row r="70" spans="1:3" x14ac:dyDescent="0.25">
      <c r="A70" s="106"/>
      <c r="B70" s="79" t="s">
        <v>226</v>
      </c>
      <c r="C70" s="28">
        <v>3065265.5100000002</v>
      </c>
    </row>
    <row r="71" spans="1:3" ht="25.5" x14ac:dyDescent="0.25">
      <c r="A71" s="106"/>
      <c r="B71" s="79" t="s">
        <v>227</v>
      </c>
      <c r="C71" s="28">
        <v>122922.03</v>
      </c>
    </row>
    <row r="72" spans="1:3" x14ac:dyDescent="0.25">
      <c r="A72" s="106"/>
      <c r="B72" s="79" t="s">
        <v>228</v>
      </c>
      <c r="C72" s="28">
        <v>137097.82999999996</v>
      </c>
    </row>
    <row r="73" spans="1:3" x14ac:dyDescent="0.25">
      <c r="A73" s="107"/>
      <c r="B73" s="29" t="s">
        <v>58</v>
      </c>
      <c r="C73" s="30">
        <f>SUM(C61:C72)</f>
        <v>13298312.959999999</v>
      </c>
    </row>
    <row r="74" spans="1:3" x14ac:dyDescent="0.25">
      <c r="A74" s="110" t="s">
        <v>59</v>
      </c>
      <c r="B74" s="81" t="s">
        <v>229</v>
      </c>
      <c r="C74" s="28">
        <v>9238135.5800000057</v>
      </c>
    </row>
    <row r="75" spans="1:3" x14ac:dyDescent="0.25">
      <c r="A75" s="106"/>
      <c r="B75" s="81" t="s">
        <v>230</v>
      </c>
      <c r="C75" s="28">
        <v>67564832.050000027</v>
      </c>
    </row>
    <row r="76" spans="1:3" x14ac:dyDescent="0.25">
      <c r="A76" s="106"/>
      <c r="B76" s="81" t="s">
        <v>231</v>
      </c>
      <c r="C76" s="28">
        <v>2016538.1100000003</v>
      </c>
    </row>
    <row r="77" spans="1:3" x14ac:dyDescent="0.25">
      <c r="A77" s="106"/>
      <c r="B77" s="81" t="s">
        <v>232</v>
      </c>
      <c r="C77" s="28">
        <v>802289.74999999942</v>
      </c>
    </row>
    <row r="78" spans="1:3" x14ac:dyDescent="0.25">
      <c r="A78" s="106"/>
      <c r="B78" s="81" t="s">
        <v>233</v>
      </c>
      <c r="C78" s="28">
        <v>1065416.5300000007</v>
      </c>
    </row>
    <row r="79" spans="1:3" x14ac:dyDescent="0.25">
      <c r="A79" s="106"/>
      <c r="B79" s="81" t="s">
        <v>234</v>
      </c>
      <c r="C79" s="28">
        <v>0</v>
      </c>
    </row>
    <row r="80" spans="1:3" x14ac:dyDescent="0.25">
      <c r="A80" s="107"/>
      <c r="B80" s="31" t="s">
        <v>60</v>
      </c>
      <c r="C80" s="32">
        <f>SUM(C74:C79)</f>
        <v>80687212.020000026</v>
      </c>
    </row>
    <row r="81" spans="1:3" ht="27" customHeight="1" x14ac:dyDescent="0.25">
      <c r="A81" s="104" t="s">
        <v>61</v>
      </c>
      <c r="B81" s="82" t="s">
        <v>235</v>
      </c>
      <c r="C81" s="28">
        <v>16356.369999999997</v>
      </c>
    </row>
    <row r="82" spans="1:3" ht="27" customHeight="1" x14ac:dyDescent="0.25">
      <c r="A82" s="105"/>
      <c r="B82" s="33" t="s">
        <v>62</v>
      </c>
      <c r="C82" s="32">
        <f>SUM(C81)</f>
        <v>16356.369999999997</v>
      </c>
    </row>
    <row r="83" spans="1:3" ht="38.25" x14ac:dyDescent="0.25">
      <c r="A83" s="104" t="s">
        <v>236</v>
      </c>
      <c r="B83" s="79" t="s">
        <v>237</v>
      </c>
      <c r="C83" s="28">
        <v>94634.93</v>
      </c>
    </row>
    <row r="84" spans="1:3" ht="27" customHeight="1" x14ac:dyDescent="0.25">
      <c r="A84" s="105"/>
      <c r="B84" s="33" t="s">
        <v>62</v>
      </c>
      <c r="C84" s="32">
        <f>SUM(C83)</f>
        <v>94634.93</v>
      </c>
    </row>
    <row r="85" spans="1:3" x14ac:dyDescent="0.25">
      <c r="A85" s="34"/>
      <c r="B85" s="35" t="s">
        <v>8</v>
      </c>
      <c r="C85" s="36">
        <f>+C82+C80+C73+C60+C51+C38+C84</f>
        <v>1018864128.3713791</v>
      </c>
    </row>
    <row r="86" spans="1:3" x14ac:dyDescent="0.25">
      <c r="A86" s="34"/>
      <c r="B86" s="37" t="s">
        <v>63</v>
      </c>
      <c r="C86" s="28">
        <v>2409637.1699999995</v>
      </c>
    </row>
    <row r="87" spans="1:3" x14ac:dyDescent="0.25">
      <c r="A87" s="34"/>
      <c r="B87" s="38" t="s">
        <v>64</v>
      </c>
      <c r="C87" s="39">
        <f>+C85-C86</f>
        <v>1016454491.2013792</v>
      </c>
    </row>
    <row r="89" spans="1:3" x14ac:dyDescent="0.25">
      <c r="C89" s="40"/>
    </row>
    <row r="90" spans="1:3" x14ac:dyDescent="0.25">
      <c r="C90" s="40"/>
    </row>
  </sheetData>
  <sheetProtection algorithmName="SHA-512" hashValue="fQeH/dQbQVkckW3AyJKfIYgLw5QN9zaO57GK1E99fx6QxgO9zHssFLO0IM2CVXS0hTGfaM4nRwLydENIBaGuWg==" saltValue="E6v47Ur0f4l6FzdtaYVY4A==" spinCount="100000" sheet="1" objects="1" scenarios="1"/>
  <mergeCells count="9">
    <mergeCell ref="A83:A84"/>
    <mergeCell ref="A81:A82"/>
    <mergeCell ref="A2:C2"/>
    <mergeCell ref="B3:C3"/>
    <mergeCell ref="A5:A38"/>
    <mergeCell ref="A39:A51"/>
    <mergeCell ref="A52:A60"/>
    <mergeCell ref="A61:A73"/>
    <mergeCell ref="A74:A8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54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2" spans="1:3" ht="14.25" customHeight="1" x14ac:dyDescent="0.25">
      <c r="A2" s="91" t="s">
        <v>239</v>
      </c>
      <c r="B2" s="91"/>
      <c r="C2" s="91"/>
    </row>
    <row r="3" spans="1:3" x14ac:dyDescent="0.25">
      <c r="A3" s="46"/>
      <c r="B3" s="97" t="s">
        <v>22</v>
      </c>
      <c r="C3" s="97"/>
    </row>
    <row r="4" spans="1:3" x14ac:dyDescent="0.25">
      <c r="A4" s="46"/>
      <c r="B4" s="41" t="s">
        <v>1</v>
      </c>
      <c r="C4" s="42" t="s">
        <v>2</v>
      </c>
    </row>
    <row r="5" spans="1:3" ht="24" customHeight="1" x14ac:dyDescent="0.25">
      <c r="A5" s="111" t="s">
        <v>3</v>
      </c>
      <c r="B5" s="66" t="s">
        <v>123</v>
      </c>
      <c r="C5" s="47">
        <v>7635517.299999998</v>
      </c>
    </row>
    <row r="6" spans="1:3" ht="38.25" x14ac:dyDescent="0.25">
      <c r="A6" s="111"/>
      <c r="B6" s="66" t="s">
        <v>124</v>
      </c>
      <c r="C6" s="47">
        <v>22674349.920000006</v>
      </c>
    </row>
    <row r="7" spans="1:3" ht="24" customHeight="1" x14ac:dyDescent="0.25">
      <c r="A7" s="111"/>
      <c r="B7" s="66" t="s">
        <v>125</v>
      </c>
      <c r="C7" s="47">
        <v>1497436.4999999998</v>
      </c>
    </row>
    <row r="8" spans="1:3" ht="24" customHeight="1" x14ac:dyDescent="0.25">
      <c r="A8" s="111"/>
      <c r="B8" s="66" t="s">
        <v>126</v>
      </c>
      <c r="C8" s="47">
        <v>135939382.96000102</v>
      </c>
    </row>
    <row r="9" spans="1:3" ht="38.25" x14ac:dyDescent="0.25">
      <c r="A9" s="111"/>
      <c r="B9" s="66" t="s">
        <v>127</v>
      </c>
      <c r="C9" s="47">
        <v>1525863.2500000002</v>
      </c>
    </row>
    <row r="10" spans="1:3" ht="24" customHeight="1" x14ac:dyDescent="0.25">
      <c r="A10" s="111"/>
      <c r="B10" s="66" t="s">
        <v>128</v>
      </c>
      <c r="C10" s="47">
        <v>1628950.9000000001</v>
      </c>
    </row>
    <row r="11" spans="1:3" ht="38.25" x14ac:dyDescent="0.25">
      <c r="A11" s="111"/>
      <c r="B11" s="66" t="s">
        <v>129</v>
      </c>
      <c r="C11" s="47">
        <v>4663104.2199999988</v>
      </c>
    </row>
    <row r="12" spans="1:3" ht="24" customHeight="1" x14ac:dyDescent="0.25">
      <c r="A12" s="111"/>
      <c r="B12" s="66" t="s">
        <v>130</v>
      </c>
      <c r="C12" s="47">
        <v>104392331.85000001</v>
      </c>
    </row>
    <row r="13" spans="1:3" ht="38.25" x14ac:dyDescent="0.25">
      <c r="A13" s="111"/>
      <c r="B13" s="66" t="s">
        <v>131</v>
      </c>
      <c r="C13" s="47">
        <v>767931.32</v>
      </c>
    </row>
    <row r="14" spans="1:3" ht="24" customHeight="1" x14ac:dyDescent="0.25">
      <c r="A14" s="111"/>
      <c r="B14" s="66" t="s">
        <v>132</v>
      </c>
      <c r="C14" s="47">
        <v>3484453.69</v>
      </c>
    </row>
    <row r="15" spans="1:3" ht="24" customHeight="1" x14ac:dyDescent="0.25">
      <c r="A15" s="111"/>
      <c r="B15" s="66" t="s">
        <v>133</v>
      </c>
      <c r="C15" s="47">
        <v>705104.37000000011</v>
      </c>
    </row>
    <row r="16" spans="1:3" ht="24" customHeight="1" x14ac:dyDescent="0.25">
      <c r="A16" s="111"/>
      <c r="B16" s="66" t="s">
        <v>134</v>
      </c>
      <c r="C16" s="47">
        <v>59850.009999999995</v>
      </c>
    </row>
    <row r="17" spans="1:3" ht="24" customHeight="1" x14ac:dyDescent="0.25">
      <c r="A17" s="111"/>
      <c r="B17" s="66" t="s">
        <v>135</v>
      </c>
      <c r="C17" s="47">
        <v>169811.8</v>
      </c>
    </row>
    <row r="18" spans="1:3" ht="24" customHeight="1" x14ac:dyDescent="0.25">
      <c r="A18" s="111"/>
      <c r="B18" s="66" t="s">
        <v>136</v>
      </c>
      <c r="C18" s="47">
        <v>275199.82</v>
      </c>
    </row>
    <row r="19" spans="1:3" ht="24" customHeight="1" x14ac:dyDescent="0.25">
      <c r="A19" s="111"/>
      <c r="B19" s="66" t="s">
        <v>137</v>
      </c>
      <c r="C19" s="47">
        <v>19453.939999999999</v>
      </c>
    </row>
    <row r="20" spans="1:3" ht="38.25" x14ac:dyDescent="0.25">
      <c r="A20" s="111"/>
      <c r="B20" s="66" t="s">
        <v>138</v>
      </c>
      <c r="C20" s="47">
        <v>161093.1</v>
      </c>
    </row>
    <row r="21" spans="1:3" ht="24" customHeight="1" x14ac:dyDescent="0.25">
      <c r="A21" s="111"/>
      <c r="B21" s="66" t="s">
        <v>139</v>
      </c>
      <c r="C21" s="47">
        <v>61688.05</v>
      </c>
    </row>
    <row r="22" spans="1:3" ht="24" customHeight="1" x14ac:dyDescent="0.25">
      <c r="A22" s="111"/>
      <c r="B22" s="66" t="s">
        <v>245</v>
      </c>
      <c r="C22" s="47">
        <v>24700</v>
      </c>
    </row>
    <row r="23" spans="1:3" ht="24" customHeight="1" x14ac:dyDescent="0.25">
      <c r="A23" s="111"/>
      <c r="B23" s="66" t="s">
        <v>140</v>
      </c>
      <c r="C23" s="47">
        <v>31617.309999999998</v>
      </c>
    </row>
    <row r="24" spans="1:3" ht="24" customHeight="1" x14ac:dyDescent="0.25">
      <c r="A24" s="111"/>
      <c r="B24" s="66" t="s">
        <v>141</v>
      </c>
      <c r="C24" s="47">
        <v>63672.270000000004</v>
      </c>
    </row>
    <row r="25" spans="1:3" ht="24" customHeight="1" x14ac:dyDescent="0.25">
      <c r="A25" s="111"/>
      <c r="B25" s="66" t="s">
        <v>142</v>
      </c>
      <c r="C25" s="47">
        <v>2375</v>
      </c>
    </row>
    <row r="26" spans="1:3" ht="24" customHeight="1" x14ac:dyDescent="0.25">
      <c r="A26" s="111"/>
      <c r="B26" s="66" t="s">
        <v>143</v>
      </c>
      <c r="C26" s="47">
        <v>183827.06</v>
      </c>
    </row>
    <row r="27" spans="1:3" ht="24" customHeight="1" x14ac:dyDescent="0.25">
      <c r="A27" s="111"/>
      <c r="B27" s="66" t="s">
        <v>144</v>
      </c>
      <c r="C27" s="47">
        <v>59716.880000000005</v>
      </c>
    </row>
    <row r="28" spans="1:3" ht="24" customHeight="1" x14ac:dyDescent="0.25">
      <c r="A28" s="111"/>
      <c r="B28" s="66" t="s">
        <v>145</v>
      </c>
      <c r="C28" s="47">
        <v>1398.28</v>
      </c>
    </row>
    <row r="29" spans="1:3" ht="24" customHeight="1" x14ac:dyDescent="0.25">
      <c r="A29" s="111"/>
      <c r="B29" s="66" t="s">
        <v>146</v>
      </c>
      <c r="C29" s="47">
        <v>25999.99</v>
      </c>
    </row>
    <row r="30" spans="1:3" ht="24" customHeight="1" x14ac:dyDescent="0.25">
      <c r="A30" s="111"/>
      <c r="B30" s="66" t="s">
        <v>147</v>
      </c>
      <c r="C30" s="47">
        <v>1754999.98</v>
      </c>
    </row>
    <row r="31" spans="1:3" ht="24" customHeight="1" x14ac:dyDescent="0.25">
      <c r="A31" s="111"/>
      <c r="B31" s="66" t="s">
        <v>148</v>
      </c>
      <c r="C31" s="47">
        <v>4471006.7299999995</v>
      </c>
    </row>
    <row r="32" spans="1:3" ht="51" x14ac:dyDescent="0.25">
      <c r="A32" s="111"/>
      <c r="B32" s="66" t="s">
        <v>149</v>
      </c>
      <c r="C32" s="47">
        <v>10071645.499999993</v>
      </c>
    </row>
    <row r="33" spans="1:3" ht="24" customHeight="1" x14ac:dyDescent="0.25">
      <c r="A33" s="111"/>
      <c r="B33" s="66" t="s">
        <v>240</v>
      </c>
      <c r="C33" s="47">
        <v>47500</v>
      </c>
    </row>
    <row r="34" spans="1:3" ht="24" customHeight="1" x14ac:dyDescent="0.25">
      <c r="A34" s="111"/>
      <c r="B34" s="66" t="s">
        <v>150</v>
      </c>
      <c r="C34" s="47">
        <v>42276.42</v>
      </c>
    </row>
    <row r="35" spans="1:3" ht="24" customHeight="1" x14ac:dyDescent="0.25">
      <c r="A35" s="111"/>
      <c r="B35" s="66" t="s">
        <v>151</v>
      </c>
      <c r="C35" s="47">
        <v>44164.590000000004</v>
      </c>
    </row>
    <row r="36" spans="1:3" ht="24" customHeight="1" x14ac:dyDescent="0.25">
      <c r="A36" s="111"/>
      <c r="B36" s="66" t="s">
        <v>152</v>
      </c>
      <c r="C36" s="47">
        <v>396952.02999999997</v>
      </c>
    </row>
    <row r="37" spans="1:3" ht="24" customHeight="1" x14ac:dyDescent="0.25">
      <c r="A37" s="111"/>
      <c r="B37" s="66" t="s">
        <v>153</v>
      </c>
      <c r="C37" s="47">
        <v>17822.75</v>
      </c>
    </row>
    <row r="38" spans="1:3" ht="51" x14ac:dyDescent="0.25">
      <c r="A38" s="111"/>
      <c r="B38" s="66" t="s">
        <v>154</v>
      </c>
      <c r="C38" s="47">
        <v>41925</v>
      </c>
    </row>
    <row r="39" spans="1:3" ht="38.25" x14ac:dyDescent="0.25">
      <c r="A39" s="111"/>
      <c r="B39" s="66" t="s">
        <v>72</v>
      </c>
      <c r="C39" s="47">
        <v>62748.82</v>
      </c>
    </row>
    <row r="40" spans="1:3" ht="24" customHeight="1" x14ac:dyDescent="0.25">
      <c r="A40" s="111"/>
      <c r="B40" s="66" t="s">
        <v>155</v>
      </c>
      <c r="C40" s="47">
        <v>18745.48</v>
      </c>
    </row>
    <row r="41" spans="1:3" ht="24" customHeight="1" x14ac:dyDescent="0.25">
      <c r="A41" s="111"/>
      <c r="B41" s="66" t="s">
        <v>156</v>
      </c>
      <c r="C41" s="47">
        <v>5009.8100000000004</v>
      </c>
    </row>
    <row r="42" spans="1:3" ht="24" customHeight="1" x14ac:dyDescent="0.25">
      <c r="A42" s="111"/>
      <c r="B42" s="66" t="s">
        <v>73</v>
      </c>
      <c r="C42" s="47">
        <v>46718.83</v>
      </c>
    </row>
    <row r="43" spans="1:3" ht="24" customHeight="1" x14ac:dyDescent="0.25">
      <c r="A43" s="111"/>
      <c r="B43" s="66" t="s">
        <v>246</v>
      </c>
      <c r="C43" s="47">
        <v>3783.84</v>
      </c>
    </row>
    <row r="44" spans="1:3" ht="24" customHeight="1" x14ac:dyDescent="0.25">
      <c r="A44" s="111"/>
      <c r="B44" s="66" t="s">
        <v>157</v>
      </c>
      <c r="C44" s="47">
        <v>109746.73999999999</v>
      </c>
    </row>
    <row r="45" spans="1:3" ht="24" customHeight="1" x14ac:dyDescent="0.25">
      <c r="A45" s="111"/>
      <c r="B45" s="66" t="s">
        <v>247</v>
      </c>
      <c r="C45" s="47">
        <v>11750</v>
      </c>
    </row>
    <row r="46" spans="1:3" ht="14.25" customHeight="1" x14ac:dyDescent="0.25">
      <c r="A46" s="112"/>
      <c r="B46" s="48" t="s">
        <v>4</v>
      </c>
      <c r="C46" s="43">
        <f>SUM(C5:C45)</f>
        <v>303201626.31000102</v>
      </c>
    </row>
    <row r="47" spans="1:3" ht="30" customHeight="1" x14ac:dyDescent="0.25">
      <c r="A47" s="113" t="s">
        <v>75</v>
      </c>
      <c r="B47" s="66" t="s">
        <v>158</v>
      </c>
      <c r="C47" s="47">
        <v>136338.84</v>
      </c>
    </row>
    <row r="48" spans="1:3" ht="14.25" customHeight="1" x14ac:dyDescent="0.25">
      <c r="A48" s="111"/>
      <c r="B48" s="48" t="s">
        <v>74</v>
      </c>
      <c r="C48" s="43">
        <f>+C47</f>
        <v>136338.84</v>
      </c>
    </row>
    <row r="49" spans="1:3" ht="25.5" x14ac:dyDescent="0.25">
      <c r="A49" s="113" t="s">
        <v>243</v>
      </c>
      <c r="B49" s="66" t="s">
        <v>248</v>
      </c>
      <c r="C49" s="47">
        <v>503</v>
      </c>
    </row>
    <row r="50" spans="1:3" ht="14.25" customHeight="1" x14ac:dyDescent="0.25">
      <c r="A50" s="111"/>
      <c r="B50" s="48" t="s">
        <v>244</v>
      </c>
      <c r="C50" s="43">
        <f>+C49</f>
        <v>503</v>
      </c>
    </row>
    <row r="51" spans="1:3" ht="14.25" customHeight="1" x14ac:dyDescent="0.25">
      <c r="A51" s="49"/>
      <c r="B51" s="44" t="s">
        <v>8</v>
      </c>
      <c r="C51" s="45">
        <f>+C46+C48+C50</f>
        <v>303338468.15000099</v>
      </c>
    </row>
    <row r="53" spans="1:3" x14ac:dyDescent="0.25">
      <c r="C53" s="70"/>
    </row>
    <row r="54" spans="1:3" x14ac:dyDescent="0.25">
      <c r="C54" s="40"/>
    </row>
  </sheetData>
  <sheetProtection algorithmName="SHA-512" hashValue="aswFFHjjVR7CMhAOSFZFOPVzVRPDKIp3KyyMzNRjVwDiGHT9nvvre88RUl06kGNKxDDL+vIp2aT31raLYFhmRQ==" saltValue="t3xk1F7m4UB/uJZHk+ynrw==" spinCount="100000" sheet="1" objects="1" scenarios="1"/>
  <mergeCells count="5">
    <mergeCell ref="A2:C2"/>
    <mergeCell ref="B3:C3"/>
    <mergeCell ref="A5:A46"/>
    <mergeCell ref="A49:A50"/>
    <mergeCell ref="A47:A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26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2" spans="1:3" ht="14.25" customHeight="1" x14ac:dyDescent="0.25">
      <c r="A2" s="91" t="s">
        <v>239</v>
      </c>
      <c r="B2" s="91"/>
      <c r="C2" s="91"/>
    </row>
    <row r="3" spans="1:3" x14ac:dyDescent="0.25">
      <c r="A3" s="46"/>
      <c r="B3" s="97" t="s">
        <v>23</v>
      </c>
      <c r="C3" s="97"/>
    </row>
    <row r="4" spans="1:3" x14ac:dyDescent="0.25">
      <c r="A4" s="46"/>
      <c r="B4" s="41" t="s">
        <v>1</v>
      </c>
      <c r="C4" s="42" t="s">
        <v>2</v>
      </c>
    </row>
    <row r="5" spans="1:3" ht="38.25" x14ac:dyDescent="0.25">
      <c r="A5" s="111" t="s">
        <v>3</v>
      </c>
      <c r="B5" s="66" t="s">
        <v>161</v>
      </c>
      <c r="C5" s="52">
        <v>3477529.390000002</v>
      </c>
    </row>
    <row r="6" spans="1:3" ht="24" customHeight="1" x14ac:dyDescent="0.25">
      <c r="A6" s="111"/>
      <c r="B6" s="66" t="s">
        <v>162</v>
      </c>
      <c r="C6" s="52">
        <v>537138.60999999975</v>
      </c>
    </row>
    <row r="7" spans="1:3" ht="24" customHeight="1" x14ac:dyDescent="0.25">
      <c r="A7" s="111"/>
      <c r="B7" s="66" t="s">
        <v>163</v>
      </c>
      <c r="C7" s="52">
        <v>13439349.670000006</v>
      </c>
    </row>
    <row r="8" spans="1:3" ht="38.25" x14ac:dyDescent="0.25">
      <c r="A8" s="111"/>
      <c r="B8" s="66" t="s">
        <v>131</v>
      </c>
      <c r="C8" s="52">
        <v>119007.45</v>
      </c>
    </row>
    <row r="9" spans="1:3" ht="24" customHeight="1" x14ac:dyDescent="0.25">
      <c r="A9" s="111"/>
      <c r="B9" s="66" t="s">
        <v>164</v>
      </c>
      <c r="C9" s="52">
        <v>129.01</v>
      </c>
    </row>
    <row r="10" spans="1:3" ht="24" customHeight="1" x14ac:dyDescent="0.25">
      <c r="A10" s="111"/>
      <c r="B10" s="66" t="s">
        <v>165</v>
      </c>
      <c r="C10" s="52">
        <v>168940.34999999998</v>
      </c>
    </row>
    <row r="11" spans="1:3" ht="24" customHeight="1" x14ac:dyDescent="0.25">
      <c r="A11" s="111"/>
      <c r="B11" s="66" t="s">
        <v>166</v>
      </c>
      <c r="C11" s="52">
        <v>3617.1600000000003</v>
      </c>
    </row>
    <row r="12" spans="1:3" ht="24" customHeight="1" x14ac:dyDescent="0.25">
      <c r="A12" s="111"/>
      <c r="B12" s="66" t="s">
        <v>167</v>
      </c>
      <c r="C12" s="52">
        <v>31379.85</v>
      </c>
    </row>
    <row r="13" spans="1:3" ht="24" customHeight="1" x14ac:dyDescent="0.25">
      <c r="A13" s="111"/>
      <c r="B13" s="66" t="s">
        <v>141</v>
      </c>
      <c r="C13" s="52">
        <v>13122.640000000001</v>
      </c>
    </row>
    <row r="14" spans="1:3" ht="24" customHeight="1" x14ac:dyDescent="0.25">
      <c r="A14" s="111"/>
      <c r="B14" s="66" t="s">
        <v>168</v>
      </c>
      <c r="C14" s="52">
        <v>622380.94000000006</v>
      </c>
    </row>
    <row r="15" spans="1:3" ht="24" customHeight="1" x14ac:dyDescent="0.25">
      <c r="A15" s="111"/>
      <c r="B15" s="66" t="s">
        <v>240</v>
      </c>
      <c r="C15" s="52">
        <v>6720</v>
      </c>
    </row>
    <row r="16" spans="1:3" ht="24" customHeight="1" x14ac:dyDescent="0.25">
      <c r="A16" s="111"/>
      <c r="B16" s="66" t="s">
        <v>241</v>
      </c>
      <c r="C16" s="52">
        <v>3199.99</v>
      </c>
    </row>
    <row r="17" spans="1:3" ht="24" customHeight="1" x14ac:dyDescent="0.25">
      <c r="A17" s="111"/>
      <c r="B17" s="66" t="s">
        <v>153</v>
      </c>
      <c r="C17" s="52">
        <v>2131.6400000000003</v>
      </c>
    </row>
    <row r="18" spans="1:3" ht="24" customHeight="1" x14ac:dyDescent="0.25">
      <c r="A18" s="111"/>
      <c r="B18" s="66" t="s">
        <v>72</v>
      </c>
      <c r="C18" s="52">
        <v>6000</v>
      </c>
    </row>
    <row r="19" spans="1:3" ht="24" customHeight="1" x14ac:dyDescent="0.25">
      <c r="A19" s="111"/>
      <c r="B19" s="66" t="s">
        <v>73</v>
      </c>
      <c r="C19" s="52">
        <v>7475.0199999999995</v>
      </c>
    </row>
    <row r="20" spans="1:3" ht="24" customHeight="1" x14ac:dyDescent="0.25">
      <c r="A20" s="111"/>
      <c r="B20" s="66" t="s">
        <v>169</v>
      </c>
      <c r="C20" s="52">
        <v>77653.38</v>
      </c>
    </row>
    <row r="21" spans="1:3" ht="24" customHeight="1" x14ac:dyDescent="0.25">
      <c r="A21" s="111"/>
      <c r="B21" s="66" t="s">
        <v>242</v>
      </c>
      <c r="C21" s="52">
        <v>14140.24</v>
      </c>
    </row>
    <row r="22" spans="1:3" ht="14.25" customHeight="1" x14ac:dyDescent="0.25">
      <c r="A22" s="112"/>
      <c r="B22" s="48" t="s">
        <v>4</v>
      </c>
      <c r="C22" s="50">
        <f>SUM(C5:C21)</f>
        <v>18529915.340000011</v>
      </c>
    </row>
    <row r="23" spans="1:3" ht="14.25" customHeight="1" x14ac:dyDescent="0.25">
      <c r="A23" s="49"/>
      <c r="B23" s="44" t="s">
        <v>8</v>
      </c>
      <c r="C23" s="51">
        <f>+C22</f>
        <v>18529915.340000011</v>
      </c>
    </row>
    <row r="26" spans="1:3" x14ac:dyDescent="0.25">
      <c r="C26" s="70"/>
    </row>
  </sheetData>
  <sheetProtection algorithmName="SHA-512" hashValue="x9a5KVonHL/m1oOJb8DqeyWYzc62ImLPimJOtH45xiMqQGee5a5KHeVh0cSoY6HksLhQT9Q+WpeZtO23bZ3LpQ==" saltValue="H59Cgfmsh+Kt8SnC9FgmaQ==" spinCount="100000" sheet="1" objects="1" scenarios="1"/>
  <mergeCells count="3">
    <mergeCell ref="A2:C2"/>
    <mergeCell ref="B3:C3"/>
    <mergeCell ref="A5:A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18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2" spans="1:3" ht="14.25" customHeight="1" x14ac:dyDescent="0.25">
      <c r="A2" s="91" t="s">
        <v>239</v>
      </c>
      <c r="B2" s="91"/>
      <c r="C2" s="91"/>
    </row>
    <row r="3" spans="1:3" x14ac:dyDescent="0.25">
      <c r="A3" s="46"/>
      <c r="B3" s="97" t="s">
        <v>24</v>
      </c>
      <c r="C3" s="97"/>
    </row>
    <row r="4" spans="1:3" x14ac:dyDescent="0.25">
      <c r="A4" s="46"/>
      <c r="B4" s="41" t="s">
        <v>1</v>
      </c>
      <c r="C4" s="42" t="s">
        <v>2</v>
      </c>
    </row>
    <row r="5" spans="1:3" ht="24.75" customHeight="1" x14ac:dyDescent="0.25">
      <c r="A5" s="111" t="s">
        <v>3</v>
      </c>
      <c r="B5" s="66" t="s">
        <v>117</v>
      </c>
      <c r="C5" s="52">
        <v>1653450.4200000004</v>
      </c>
    </row>
    <row r="6" spans="1:3" ht="24.75" customHeight="1" x14ac:dyDescent="0.25">
      <c r="A6" s="111"/>
      <c r="B6" s="66" t="s">
        <v>118</v>
      </c>
      <c r="C6" s="52">
        <v>256728.69999999998</v>
      </c>
    </row>
    <row r="7" spans="1:3" ht="24.75" customHeight="1" x14ac:dyDescent="0.25">
      <c r="A7" s="111"/>
      <c r="B7" s="66" t="s">
        <v>119</v>
      </c>
      <c r="C7" s="52">
        <v>40157.890000000007</v>
      </c>
    </row>
    <row r="8" spans="1:3" ht="14.25" customHeight="1" x14ac:dyDescent="0.25">
      <c r="A8" s="112"/>
      <c r="B8" s="48" t="s">
        <v>4</v>
      </c>
      <c r="C8" s="50">
        <f>SUM(C5:C7)</f>
        <v>1950337.0100000002</v>
      </c>
    </row>
    <row r="9" spans="1:3" ht="25.5" customHeight="1" x14ac:dyDescent="0.25">
      <c r="A9" s="114" t="s">
        <v>51</v>
      </c>
      <c r="B9" s="66" t="s">
        <v>121</v>
      </c>
      <c r="C9" s="52">
        <v>4885959.37</v>
      </c>
    </row>
    <row r="10" spans="1:3" ht="25.5" customHeight="1" x14ac:dyDescent="0.25">
      <c r="A10" s="114"/>
      <c r="B10" s="66" t="s">
        <v>122</v>
      </c>
      <c r="C10" s="52">
        <v>554043.78</v>
      </c>
    </row>
    <row r="11" spans="1:3" ht="24" customHeight="1" x14ac:dyDescent="0.25">
      <c r="A11" s="114"/>
      <c r="B11" s="66" t="s">
        <v>120</v>
      </c>
      <c r="C11" s="52">
        <v>2280.5</v>
      </c>
    </row>
    <row r="12" spans="1:3" ht="14.25" customHeight="1" x14ac:dyDescent="0.25">
      <c r="A12" s="111"/>
      <c r="B12" s="48" t="s">
        <v>65</v>
      </c>
      <c r="C12" s="50">
        <f>SUM(C9:C11)</f>
        <v>5442283.6500000004</v>
      </c>
    </row>
    <row r="13" spans="1:3" ht="14.25" customHeight="1" x14ac:dyDescent="0.25">
      <c r="A13" s="49"/>
      <c r="B13" s="44" t="s">
        <v>8</v>
      </c>
      <c r="C13" s="54">
        <f>+C8+C12</f>
        <v>7392620.6600000001</v>
      </c>
    </row>
    <row r="15" spans="1:3" x14ac:dyDescent="0.25">
      <c r="C15" s="70"/>
    </row>
    <row r="18" spans="3:3" x14ac:dyDescent="0.25">
      <c r="C18" s="70"/>
    </row>
  </sheetData>
  <sheetProtection algorithmName="SHA-512" hashValue="1akNCOrltLbxShymAOStYD4jqQAomDzlx7IHcUbzAi6/WZ2M8vE1wlTHhFs8ZTG6VLJS6XfrWjdIvUOlW9s8fA==" saltValue="cIQEgpmAKGUldYfEUinq2w==" spinCount="100000" sheet="1" objects="1" scenarios="1"/>
  <mergeCells count="4">
    <mergeCell ref="A2:C2"/>
    <mergeCell ref="B3:C3"/>
    <mergeCell ref="A5:A8"/>
    <mergeCell ref="A9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16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</cols>
  <sheetData>
    <row r="2" spans="1:3" ht="14.25" customHeight="1" x14ac:dyDescent="0.25">
      <c r="A2" s="91" t="s">
        <v>239</v>
      </c>
      <c r="B2" s="91"/>
      <c r="C2" s="91"/>
    </row>
    <row r="3" spans="1:3" x14ac:dyDescent="0.25">
      <c r="A3" s="46"/>
      <c r="B3" s="97" t="s">
        <v>9</v>
      </c>
      <c r="C3" s="97"/>
    </row>
    <row r="4" spans="1:3" x14ac:dyDescent="0.25">
      <c r="A4" s="46"/>
      <c r="B4" s="41" t="s">
        <v>1</v>
      </c>
      <c r="C4" s="42" t="s">
        <v>2</v>
      </c>
    </row>
    <row r="5" spans="1:3" x14ac:dyDescent="0.25">
      <c r="A5" s="111" t="s">
        <v>10</v>
      </c>
      <c r="B5" s="66" t="s">
        <v>11</v>
      </c>
      <c r="C5" s="52">
        <v>14621919.569999997</v>
      </c>
    </row>
    <row r="6" spans="1:3" x14ac:dyDescent="0.25">
      <c r="A6" s="111"/>
      <c r="B6" s="66" t="s">
        <v>12</v>
      </c>
      <c r="C6" s="52">
        <v>12893800.700000009</v>
      </c>
    </row>
    <row r="7" spans="1:3" x14ac:dyDescent="0.25">
      <c r="A7" s="111"/>
      <c r="B7" s="66" t="s">
        <v>13</v>
      </c>
      <c r="C7" s="52">
        <v>29244189.540000033</v>
      </c>
    </row>
    <row r="8" spans="1:3" x14ac:dyDescent="0.25">
      <c r="A8" s="111"/>
      <c r="B8" s="66" t="s">
        <v>14</v>
      </c>
      <c r="C8" s="52">
        <v>61035954.920000002</v>
      </c>
    </row>
    <row r="9" spans="1:3" x14ac:dyDescent="0.25">
      <c r="A9" s="111"/>
      <c r="B9" s="66" t="s">
        <v>15</v>
      </c>
      <c r="C9" s="52">
        <v>7269130.6000000006</v>
      </c>
    </row>
    <row r="10" spans="1:3" x14ac:dyDescent="0.25">
      <c r="A10" s="111"/>
      <c r="B10" s="66" t="s">
        <v>16</v>
      </c>
      <c r="C10" s="52">
        <v>184411.55999999997</v>
      </c>
    </row>
    <row r="11" spans="1:3" x14ac:dyDescent="0.25">
      <c r="A11" s="112"/>
      <c r="B11" s="48" t="s">
        <v>17</v>
      </c>
      <c r="C11" s="50">
        <f>SUM(C5:C10)</f>
        <v>125249406.89000003</v>
      </c>
    </row>
    <row r="12" spans="1:3" x14ac:dyDescent="0.25">
      <c r="A12" s="49"/>
      <c r="B12" s="44" t="s">
        <v>8</v>
      </c>
      <c r="C12" s="54">
        <f>+C11</f>
        <v>125249406.89000003</v>
      </c>
    </row>
    <row r="14" spans="1:3" x14ac:dyDescent="0.25">
      <c r="C14" s="40"/>
    </row>
    <row r="15" spans="1:3" x14ac:dyDescent="0.25">
      <c r="C15" s="40"/>
    </row>
    <row r="16" spans="1:3" x14ac:dyDescent="0.25">
      <c r="C16" s="69"/>
    </row>
  </sheetData>
  <sheetProtection algorithmName="SHA-512" hashValue="iLwT8VahC9zDWy6NdGcNIg6hfIgVHNNevGTYceSt2UddGkvfbBY71RN0utCoUaPQ/05wlGUxy9Hk5rC6WQpM3g==" saltValue="NDT55QDsiCDiYyuekj/ThQ==" spinCount="100000" sheet="1" objects="1" scenarios="1"/>
  <mergeCells count="3">
    <mergeCell ref="A2:C2"/>
    <mergeCell ref="B3:C3"/>
    <mergeCell ref="A5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50"/>
  <sheetViews>
    <sheetView workbookViewId="0"/>
  </sheetViews>
  <sheetFormatPr defaultRowHeight="15" x14ac:dyDescent="0.25"/>
  <cols>
    <col min="1" max="1" width="6.7109375" style="17" customWidth="1"/>
    <col min="2" max="2" width="90.7109375" style="17" customWidth="1"/>
    <col min="3" max="3" width="20.7109375" style="17" customWidth="1"/>
    <col min="4" max="4" width="12" bestFit="1" customWidth="1"/>
    <col min="5" max="5" width="33.28515625" customWidth="1"/>
  </cols>
  <sheetData>
    <row r="2" spans="1:3" x14ac:dyDescent="0.25">
      <c r="A2" s="91" t="s">
        <v>239</v>
      </c>
      <c r="B2" s="91"/>
      <c r="C2" s="91"/>
    </row>
    <row r="3" spans="1:3" x14ac:dyDescent="0.25">
      <c r="A3" s="46"/>
      <c r="B3" s="97" t="s">
        <v>0</v>
      </c>
      <c r="C3" s="97"/>
    </row>
    <row r="4" spans="1:3" x14ac:dyDescent="0.25">
      <c r="A4" s="46"/>
      <c r="B4" s="41" t="s">
        <v>1</v>
      </c>
      <c r="C4" s="42" t="s">
        <v>2</v>
      </c>
    </row>
    <row r="5" spans="1:3" ht="14.25" customHeight="1" x14ac:dyDescent="0.25">
      <c r="A5" s="111" t="s">
        <v>5</v>
      </c>
      <c r="B5" s="66" t="s">
        <v>76</v>
      </c>
      <c r="C5" s="57">
        <v>1484288.9660259995</v>
      </c>
    </row>
    <row r="6" spans="1:3" ht="14.25" customHeight="1" x14ac:dyDescent="0.25">
      <c r="A6" s="111"/>
      <c r="B6" s="66" t="s">
        <v>77</v>
      </c>
      <c r="C6" s="57">
        <v>9586833.7537211049</v>
      </c>
    </row>
    <row r="7" spans="1:3" ht="14.25" customHeight="1" x14ac:dyDescent="0.25">
      <c r="A7" s="111"/>
      <c r="B7" s="66" t="s">
        <v>78</v>
      </c>
      <c r="C7" s="57">
        <v>274958.29669360002</v>
      </c>
    </row>
    <row r="8" spans="1:3" ht="14.25" customHeight="1" x14ac:dyDescent="0.25">
      <c r="A8" s="111"/>
      <c r="B8" s="66" t="s">
        <v>79</v>
      </c>
      <c r="C8" s="57">
        <v>1208735.5814173005</v>
      </c>
    </row>
    <row r="9" spans="1:3" x14ac:dyDescent="0.25">
      <c r="A9" s="111"/>
      <c r="B9" s="66" t="s">
        <v>80</v>
      </c>
      <c r="C9" s="57">
        <v>535505.3482223996</v>
      </c>
    </row>
    <row r="10" spans="1:3" x14ac:dyDescent="0.25">
      <c r="A10" s="111"/>
      <c r="B10" s="66" t="s">
        <v>81</v>
      </c>
      <c r="C10" s="57">
        <v>10170420.527209898</v>
      </c>
    </row>
    <row r="11" spans="1:3" x14ac:dyDescent="0.25">
      <c r="A11" s="111"/>
      <c r="B11" s="66" t="s">
        <v>82</v>
      </c>
      <c r="C11" s="57">
        <v>8062571.6085730083</v>
      </c>
    </row>
    <row r="12" spans="1:3" x14ac:dyDescent="0.25">
      <c r="A12" s="111"/>
      <c r="B12" s="66" t="s">
        <v>83</v>
      </c>
      <c r="C12" s="57">
        <v>6307467.7550377063</v>
      </c>
    </row>
    <row r="13" spans="1:3" x14ac:dyDescent="0.25">
      <c r="A13" s="111"/>
      <c r="B13" s="66" t="s">
        <v>84</v>
      </c>
      <c r="C13" s="57">
        <v>12962.759730000002</v>
      </c>
    </row>
    <row r="14" spans="1:3" x14ac:dyDescent="0.25">
      <c r="A14" s="111"/>
      <c r="B14" s="66" t="s">
        <v>85</v>
      </c>
      <c r="C14" s="57">
        <v>1894268.0851873001</v>
      </c>
    </row>
    <row r="15" spans="1:3" x14ac:dyDescent="0.25">
      <c r="A15" s="111"/>
      <c r="B15" s="66" t="s">
        <v>86</v>
      </c>
      <c r="C15" s="57">
        <v>483973.63270760019</v>
      </c>
    </row>
    <row r="16" spans="1:3" x14ac:dyDescent="0.25">
      <c r="A16" s="111"/>
      <c r="B16" s="66" t="s">
        <v>87</v>
      </c>
      <c r="C16" s="57">
        <v>605380.58298419998</v>
      </c>
    </row>
    <row r="17" spans="1:3" x14ac:dyDescent="0.25">
      <c r="A17" s="111"/>
      <c r="B17" s="66" t="s">
        <v>88</v>
      </c>
      <c r="C17" s="57">
        <v>568779.04864329984</v>
      </c>
    </row>
    <row r="18" spans="1:3" x14ac:dyDescent="0.25">
      <c r="A18" s="111"/>
      <c r="B18" s="66" t="s">
        <v>89</v>
      </c>
      <c r="C18" s="57">
        <v>36115.129896799997</v>
      </c>
    </row>
    <row r="19" spans="1:3" x14ac:dyDescent="0.25">
      <c r="A19" s="111"/>
      <c r="B19" s="66" t="s">
        <v>90</v>
      </c>
      <c r="C19" s="57">
        <v>3399253.0353019009</v>
      </c>
    </row>
    <row r="20" spans="1:3" x14ac:dyDescent="0.25">
      <c r="A20" s="111"/>
      <c r="B20" s="66" t="s">
        <v>91</v>
      </c>
      <c r="C20" s="57">
        <v>836368.02136039978</v>
      </c>
    </row>
    <row r="21" spans="1:3" x14ac:dyDescent="0.25">
      <c r="A21" s="111"/>
      <c r="B21" s="66" t="s">
        <v>92</v>
      </c>
      <c r="C21" s="57">
        <v>11110.8946932</v>
      </c>
    </row>
    <row r="22" spans="1:3" x14ac:dyDescent="0.25">
      <c r="A22" s="111"/>
      <c r="B22" s="66" t="s">
        <v>98</v>
      </c>
      <c r="C22" s="57">
        <v>365715.59681240004</v>
      </c>
    </row>
    <row r="23" spans="1:3" x14ac:dyDescent="0.25">
      <c r="A23" s="111"/>
      <c r="B23" s="66" t="s">
        <v>93</v>
      </c>
      <c r="C23" s="57">
        <v>359515.89912999998</v>
      </c>
    </row>
    <row r="24" spans="1:3" x14ac:dyDescent="0.25">
      <c r="A24" s="111"/>
      <c r="B24" s="66" t="s">
        <v>94</v>
      </c>
      <c r="C24" s="57">
        <v>32258.90408</v>
      </c>
    </row>
    <row r="25" spans="1:3" x14ac:dyDescent="0.25">
      <c r="A25" s="111"/>
      <c r="B25" s="66" t="s">
        <v>95</v>
      </c>
      <c r="C25" s="57">
        <v>3262.27448</v>
      </c>
    </row>
    <row r="26" spans="1:3" x14ac:dyDescent="0.25">
      <c r="A26" s="111"/>
      <c r="B26" s="66" t="s">
        <v>96</v>
      </c>
      <c r="C26" s="57">
        <v>91662.089910499999</v>
      </c>
    </row>
    <row r="27" spans="1:3" x14ac:dyDescent="0.25">
      <c r="A27" s="111"/>
      <c r="B27" s="66" t="s">
        <v>97</v>
      </c>
      <c r="C27" s="57">
        <v>2272418.2288177246</v>
      </c>
    </row>
    <row r="28" spans="1:3" x14ac:dyDescent="0.25">
      <c r="A28" s="111"/>
      <c r="B28" s="66" t="s">
        <v>99</v>
      </c>
      <c r="C28" s="57">
        <v>253012.01155399997</v>
      </c>
    </row>
    <row r="29" spans="1:3" x14ac:dyDescent="0.25">
      <c r="A29" s="111"/>
      <c r="B29" s="66" t="s">
        <v>100</v>
      </c>
      <c r="C29" s="57">
        <v>146421.35528499994</v>
      </c>
    </row>
    <row r="30" spans="1:3" ht="25.5" x14ac:dyDescent="0.25">
      <c r="A30" s="111"/>
      <c r="B30" s="66" t="s">
        <v>101</v>
      </c>
      <c r="C30" s="57">
        <v>1582002.6759359005</v>
      </c>
    </row>
    <row r="31" spans="1:3" x14ac:dyDescent="0.25">
      <c r="A31" s="111"/>
      <c r="B31" s="66" t="s">
        <v>102</v>
      </c>
      <c r="C31" s="57">
        <v>747237.22819600126</v>
      </c>
    </row>
    <row r="32" spans="1:3" x14ac:dyDescent="0.25">
      <c r="A32" s="112"/>
      <c r="B32" s="53" t="s">
        <v>6</v>
      </c>
      <c r="C32" s="58">
        <f>SUM(C5:C31)</f>
        <v>51332499.291607246</v>
      </c>
    </row>
    <row r="33" spans="1:3" ht="18" customHeight="1" x14ac:dyDescent="0.25">
      <c r="A33" s="113" t="s">
        <v>7</v>
      </c>
      <c r="B33" s="67" t="s">
        <v>103</v>
      </c>
      <c r="C33" s="57">
        <v>184878.42852959994</v>
      </c>
    </row>
    <row r="34" spans="1:3" x14ac:dyDescent="0.25">
      <c r="A34" s="111"/>
      <c r="B34" s="67" t="s">
        <v>104</v>
      </c>
      <c r="C34" s="57">
        <v>43226.664393999992</v>
      </c>
    </row>
    <row r="35" spans="1:3" ht="14.25" customHeight="1" x14ac:dyDescent="0.25">
      <c r="A35" s="111"/>
      <c r="B35" s="66" t="s">
        <v>105</v>
      </c>
      <c r="C35" s="57">
        <v>2446150.4632245996</v>
      </c>
    </row>
    <row r="36" spans="1:3" x14ac:dyDescent="0.25">
      <c r="A36" s="111"/>
      <c r="B36" s="66" t="s">
        <v>106</v>
      </c>
      <c r="C36" s="57">
        <v>5611.9458199999999</v>
      </c>
    </row>
    <row r="37" spans="1:3" x14ac:dyDescent="0.25">
      <c r="A37" s="111"/>
      <c r="B37" s="66" t="s">
        <v>107</v>
      </c>
      <c r="C37" s="57">
        <v>530640.36637499987</v>
      </c>
    </row>
    <row r="38" spans="1:3" x14ac:dyDescent="0.25">
      <c r="A38" s="111"/>
      <c r="B38" s="66" t="s">
        <v>108</v>
      </c>
      <c r="C38" s="57">
        <v>120644.52988399999</v>
      </c>
    </row>
    <row r="39" spans="1:3" x14ac:dyDescent="0.25">
      <c r="A39" s="111"/>
      <c r="B39" s="66" t="s">
        <v>109</v>
      </c>
      <c r="C39" s="57">
        <v>420837.569028</v>
      </c>
    </row>
    <row r="40" spans="1:3" x14ac:dyDescent="0.25">
      <c r="A40" s="111"/>
      <c r="B40" s="66" t="s">
        <v>110</v>
      </c>
      <c r="C40" s="57">
        <v>505755.860675</v>
      </c>
    </row>
    <row r="41" spans="1:3" x14ac:dyDescent="0.25">
      <c r="A41" s="111"/>
      <c r="B41" s="66" t="s">
        <v>111</v>
      </c>
      <c r="C41" s="57">
        <v>35360.688300000009</v>
      </c>
    </row>
    <row r="42" spans="1:3" x14ac:dyDescent="0.25">
      <c r="A42" s="111"/>
      <c r="B42" s="66" t="s">
        <v>112</v>
      </c>
      <c r="C42" s="57">
        <v>675425.94433800003</v>
      </c>
    </row>
    <row r="43" spans="1:3" x14ac:dyDescent="0.25">
      <c r="A43" s="111"/>
      <c r="B43" s="66" t="s">
        <v>113</v>
      </c>
      <c r="C43" s="57">
        <v>52746.758266999997</v>
      </c>
    </row>
    <row r="44" spans="1:3" x14ac:dyDescent="0.25">
      <c r="A44" s="111"/>
      <c r="B44" s="66" t="s">
        <v>114</v>
      </c>
      <c r="C44" s="57">
        <v>109416.474183</v>
      </c>
    </row>
    <row r="45" spans="1:3" x14ac:dyDescent="0.25">
      <c r="A45" s="111"/>
      <c r="B45" s="66" t="s">
        <v>115</v>
      </c>
      <c r="C45" s="57">
        <v>452131.98678989982</v>
      </c>
    </row>
    <row r="46" spans="1:3" x14ac:dyDescent="0.25">
      <c r="A46" s="111"/>
      <c r="B46" s="66" t="s">
        <v>116</v>
      </c>
      <c r="C46" s="57">
        <v>111409.39133499999</v>
      </c>
    </row>
    <row r="47" spans="1:3" x14ac:dyDescent="0.25">
      <c r="A47" s="49"/>
      <c r="B47" s="53" t="s">
        <v>270</v>
      </c>
      <c r="C47" s="55">
        <f>SUM(C33:C46)</f>
        <v>5694237.0711430991</v>
      </c>
    </row>
    <row r="48" spans="1:3" x14ac:dyDescent="0.25">
      <c r="A48" s="49"/>
      <c r="B48" s="56" t="s">
        <v>8</v>
      </c>
      <c r="C48" s="59">
        <f>+C47+C32</f>
        <v>57026736.362750344</v>
      </c>
    </row>
    <row r="50" spans="3:3" x14ac:dyDescent="0.25">
      <c r="C50" s="68"/>
    </row>
  </sheetData>
  <sheetProtection algorithmName="SHA-512" hashValue="IPZAL1uOztKT88rtbuawjdoHOJASj2XC+Xtc7BRGOmjeZqGvB6JwjOynkDFT0f8NtbYiAu01WUYTfto4cX71dQ==" saltValue="Pe0SOKdXq3lfdXCCtSIj3Q==" spinCount="100000" sheet="1" objects="1" scenarios="1"/>
  <mergeCells count="4">
    <mergeCell ref="A2:C2"/>
    <mergeCell ref="B3:C3"/>
    <mergeCell ref="A5:A32"/>
    <mergeCell ref="A33:A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ings xmlns="e43436c6-5877-45c6-9011-37768d249360"/>
    <RoutingRuleDescription xmlns="http://schemas.microsoft.com/sharepoint/v3" xsi:nil="true"/>
    <NOrdem xmlns="e43436c6-5877-45c6-9011-37768d249360" xsi:nil="true"/>
    <CMSURL xmlns="e43436c6-5877-45c6-9011-37768d249360" xsi:nil="true"/>
    <Year xmlns="838b1f35-21c8-4d51-9b19-05ddba14ab3b" xsi:nil="true"/>
    <CMSPostingGuid xmlns="e43436c6-5877-45c6-9011-37768d249360" xsi:nil="true"/>
    <CMSClassification xmlns="e43436c6-5877-45c6-9011-37768d249360" xsi:nil="true"/>
    <ReferenciaUnica xmlns="e43436c6-5877-45c6-9011-37768d249360" xsi:nil="true"/>
  </documentManagement>
</p:properties>
</file>

<file path=customXml/itemProps1.xml><?xml version="1.0" encoding="utf-8"?>
<ds:datastoreItem xmlns:ds="http://schemas.openxmlformats.org/officeDocument/2006/customXml" ds:itemID="{B4E1F7DB-4C0F-4EE8-BEC8-A38FC73DCFF7}"/>
</file>

<file path=customXml/itemProps2.xml><?xml version="1.0" encoding="utf-8"?>
<ds:datastoreItem xmlns:ds="http://schemas.openxmlformats.org/officeDocument/2006/customXml" ds:itemID="{4AEC6CEA-5027-425E-9557-C14B20148367}"/>
</file>

<file path=customXml/itemProps3.xml><?xml version="1.0" encoding="utf-8"?>
<ds:datastoreItem xmlns:ds="http://schemas.openxmlformats.org/officeDocument/2006/customXml" ds:itemID="{82BED2ED-DA7C-42BB-BCE7-AECCDB44F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Indice</vt:lpstr>
      <vt:lpstr>Agregado por Beneficio IEC</vt:lpstr>
      <vt:lpstr>Agregado por Beneficio ISV</vt:lpstr>
      <vt:lpstr>Agregado por Beneficio IRC</vt:lpstr>
      <vt:lpstr>Agregado por Beneficio IMT</vt:lpstr>
      <vt:lpstr>Agregado por Beneficio IS</vt:lpstr>
      <vt:lpstr>Agregado por Beneficio IUC</vt:lpstr>
      <vt:lpstr>Agregado por Beneficio IVA</vt:lpstr>
      <vt:lpstr>Agregado por Beneficio IMI</vt:lpstr>
      <vt:lpstr>'Agregado por Beneficio IEC'!Área_de_Impressão</vt:lpstr>
      <vt:lpstr>Indice!Área_de_Impressão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2020 - Valores agregados por tipo de imposto</dc:title>
  <dc:creator>AT - Autoridade Tributária e Aduaneira</dc:creator>
  <cp:keywords>BF</cp:keywords>
  <cp:lastModifiedBy>Rute Conceicao Martins</cp:lastModifiedBy>
  <cp:lastPrinted>2020-09-27T19:28:49Z</cp:lastPrinted>
  <dcterms:created xsi:type="dcterms:W3CDTF">2019-08-23T11:26:10Z</dcterms:created>
  <dcterms:modified xsi:type="dcterms:W3CDTF">2023-07-05T09:46:22Z</dcterms:modified>
  <cp:category>Beneficios Fiscais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</Properties>
</file>