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um-DSPCG_01\150.40-Prod info estatística\150.40.500\150.40.500.02\BF 15º-A EBF\2020\3 Papeis de Trabalho\Com password\"/>
    </mc:Choice>
  </mc:AlternateContent>
  <bookViews>
    <workbookView xWindow="0" yWindow="0" windowWidth="24000" windowHeight="9615" tabRatio="881"/>
  </bookViews>
  <sheets>
    <sheet name="Indice" sheetId="9" r:id="rId1"/>
    <sheet name="Agregado por Beneficio IEC" sheetId="8" r:id="rId2"/>
    <sheet name="Agregado por Beneficio ISV" sheetId="7" r:id="rId3"/>
    <sheet name="Agregado por Beneficio IRC" sheetId="6" r:id="rId4"/>
    <sheet name="Agregado por Beneficio IMT" sheetId="5" r:id="rId5"/>
    <sheet name="Agregado por Beneficio IS" sheetId="4" r:id="rId6"/>
    <sheet name="Agregado por Beneficio IUC" sheetId="3" r:id="rId7"/>
    <sheet name="Agregado por Beneficio IVA" sheetId="2" r:id="rId8"/>
    <sheet name="Agregado por Beneficio IMI" sheetId="1" r:id="rId9"/>
  </sheets>
  <definedNames>
    <definedName name="_xlnm.Print_Area" localSheetId="1">'Agregado por Beneficio IEC'!$B$1:$E$40</definedName>
    <definedName name="_xlnm.Print_Area" localSheetId="0">Indice!$B$2:$C$15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6" l="1"/>
  <c r="C84" i="6" s="1"/>
  <c r="C81" i="6"/>
  <c r="C35" i="1" l="1"/>
  <c r="C51" i="1" l="1"/>
  <c r="C32" i="6" l="1"/>
  <c r="C72" i="6" l="1"/>
  <c r="C58" i="6"/>
  <c r="C45" i="6"/>
  <c r="C52" i="5" l="1"/>
  <c r="C26" i="4" l="1"/>
  <c r="C27" i="4" s="1"/>
  <c r="C79" i="6"/>
  <c r="C86" i="6" l="1"/>
  <c r="C17" i="3" l="1"/>
  <c r="C14" i="3"/>
  <c r="C18" i="3" l="1"/>
  <c r="C50" i="5"/>
  <c r="C53" i="5" s="1"/>
  <c r="C29" i="7" l="1"/>
  <c r="C16" i="7"/>
  <c r="C13" i="7"/>
  <c r="C30" i="7" l="1"/>
  <c r="E39" i="8"/>
  <c r="E37" i="8" l="1"/>
  <c r="E15" i="8"/>
  <c r="E25" i="8"/>
  <c r="E28" i="8"/>
  <c r="E32" i="8"/>
  <c r="E40" i="8" l="1"/>
  <c r="C11" i="2" l="1"/>
  <c r="C12" i="2" s="1"/>
  <c r="C52" i="1" l="1"/>
</calcChain>
</file>

<file path=xl/sharedStrings.xml><?xml version="1.0" encoding="utf-8"?>
<sst xmlns="http://schemas.openxmlformats.org/spreadsheetml/2006/main" count="354" uniqueCount="300">
  <si>
    <t>Imposto Municipal sobre Imóveis</t>
  </si>
  <si>
    <t xml:space="preserve"> TIPO DE BENEFÍCIO </t>
  </si>
  <si>
    <t xml:space="preserve"> MONTANTE (€) </t>
  </si>
  <si>
    <t>ISENÇÃO TRIBUTÁRIA</t>
  </si>
  <si>
    <t>SUB-TOTAL ISENÇÃO TRIBUTÁRIA</t>
  </si>
  <si>
    <t>ISENÇÃO DEFINITIVA</t>
  </si>
  <si>
    <t>SUB-TOTAL ISENÇÃO FEFINITIVA</t>
  </si>
  <si>
    <t>ISENÇÃO TEMPORÁRIA</t>
  </si>
  <si>
    <t>SUB-TOTAL ISENÇÃO TEMPORÁRIA</t>
  </si>
  <si>
    <t>TOTAL DE BENEFÍCIOS</t>
  </si>
  <si>
    <t>Imposto Sobre o Valor Acrescentado</t>
  </si>
  <si>
    <t>RESTITUIÇÃO IMPOSTO</t>
  </si>
  <si>
    <t>Embaixadas, Org. Intern e seus funcionários - DL n.º 143/86, de 16/06</t>
  </si>
  <si>
    <t>Comunidades Religiosas - DL 20/90 de 13/01</t>
  </si>
  <si>
    <t>Instituições Particulares de Solidariedade Social - DL 20/90 de 13/01</t>
  </si>
  <si>
    <t>Forças Armadas e de Segurança - DL n.º 113/90, de 05/04</t>
  </si>
  <si>
    <t>Associações e Corpos Bombeiros - DL 113/90 de 05/04</t>
  </si>
  <si>
    <t>Partidos Políticos - Lei n.º 19/03, de 20/06</t>
  </si>
  <si>
    <t>SUB-TOTAL RESTITUIÇÃO IVA</t>
  </si>
  <si>
    <t>Indíce</t>
  </si>
  <si>
    <t>Impostos Especiais de Consumo</t>
  </si>
  <si>
    <t>Imposto sobre Veículos</t>
  </si>
  <si>
    <t>Imposto sobre o Rendimento das Pessoas Colectivas</t>
  </si>
  <si>
    <t>Imposto Municipal sobre as Transmissões Onerosas de Imóveis</t>
  </si>
  <si>
    <t>Imposto do Selo</t>
  </si>
  <si>
    <t>Imposto Único de Circulação</t>
  </si>
  <si>
    <t>Imposto Sobre o valor Acrescentado</t>
  </si>
  <si>
    <t>Isenção tributária</t>
  </si>
  <si>
    <t>IABA</t>
  </si>
  <si>
    <t>Álcool destinado a consumo próprio de hospitais e similares - Art.º 67, n.º 3, c) do CIEC</t>
  </si>
  <si>
    <t>Álcool destinado a fins terapêuticos e sanitários - Art.º 67, n.º 3, e) do CIEC</t>
  </si>
  <si>
    <t>Álcool destinado a testes laboratoriais e investigação científica - Art.º 67, n.º 3, d) do CIEC</t>
  </si>
  <si>
    <t>Álcool distribuido totalmente desnaturado  - Art.º 67, n.º 3, b) do CIEC</t>
  </si>
  <si>
    <t>Álcool total ou parcialmente desnaturado utilizado para fins industriais - Art.º 67, n.º 3, a) do CIEC</t>
  </si>
  <si>
    <t>Álcool utilizado no fabrico de medicamentos - Art.º 67, n.º 3, f) do CIEC</t>
  </si>
  <si>
    <t>Bebidas alcoólicas e álcool para produção de vinagre - Art.º 67, n.º 1, b) do CIEC</t>
  </si>
  <si>
    <t>SUB-TOTAL - Isenção tributária - IABA</t>
  </si>
  <si>
    <t>ISP</t>
  </si>
  <si>
    <t>Biocombustíveis - Art.º 90 do CIEC</t>
  </si>
  <si>
    <t>Gás natural e GPL utilizados em veículos de transporte público - Art.º 89, n.º 1, e) do CIEC</t>
  </si>
  <si>
    <t>SUB-TOTAL - Isenção tributária - ISP</t>
  </si>
  <si>
    <t>Tabaco</t>
  </si>
  <si>
    <t>SUB-TOTAL  - Isenção tributária - Tabaco</t>
  </si>
  <si>
    <t>Taxa preferencial</t>
  </si>
  <si>
    <t>Aguardentes produzidas em pequenas destilarias - Art.º 79, n.º 2 do CIEC</t>
  </si>
  <si>
    <t>Cervejas produzidas em pequenas cervejeiras - Art.º 80, n.º 3 do CIEC</t>
  </si>
  <si>
    <t>Taxas reduzidas nas Regiões Autónomas dos Açores e da Madeira - Art.º 77 e 78, do CIEC.</t>
  </si>
  <si>
    <t>SUB-TOTAL  - Taxa Preferencial - IABA</t>
  </si>
  <si>
    <t>Motores fixos - Art.º 93, n.º 1 e 3, e) do CIEC</t>
  </si>
  <si>
    <t>Motores Frigoríficos Autónomos - Art.º 93, nº 1 e 3, f) do CIEC</t>
  </si>
  <si>
    <t>SUB-TOTAL - Taxa Preferencial - ISP</t>
  </si>
  <si>
    <t>Cigarros - taxas reduzidas em vigor nas Regiões Autónomas - Art.º 105 e 105-A do CIEC</t>
  </si>
  <si>
    <t>SUB-TOTAL - Taxa Preferencial - Tabaco</t>
  </si>
  <si>
    <t xml:space="preserve">ISENÇÃO TRIBUTÁRIA </t>
  </si>
  <si>
    <t>SUB-TOTAL - Isenção Tributária</t>
  </si>
  <si>
    <t xml:space="preserve">DEDUÇÕES À COLETA </t>
  </si>
  <si>
    <t>SUB-TOTAL  - Deduções à Coleta</t>
  </si>
  <si>
    <t>TAXA PREFERENCIAL</t>
  </si>
  <si>
    <t>SUB-TOTAL - Redução de Taxa</t>
  </si>
  <si>
    <t>DEDUÇÕES AO RENDIMENTO</t>
  </si>
  <si>
    <t>SUB-TOTAL DEDUÇÕES AO RENDIMENTO</t>
  </si>
  <si>
    <t>DEDUÇÕES À COLETA</t>
  </si>
  <si>
    <t>SUB-TOTAL DEDUÇÕES À COLETA</t>
  </si>
  <si>
    <t>SUB-TOTAL ISENÇÃO DEFINITIVA</t>
  </si>
  <si>
    <t>SUB-TOTAL ISENÇÃOTEMPORÁRIA</t>
  </si>
  <si>
    <t>REDUÇÃO DE TAXA</t>
  </si>
  <si>
    <t>SUB-TOTAL REGIMES DE REDUÇÃO DE TAXA</t>
  </si>
  <si>
    <t>DED. MAT. COL.</t>
  </si>
  <si>
    <t>SUB-TOTAL DEDUÇÃO À MATÉRIA COLETÁVEL</t>
  </si>
  <si>
    <t>Resultado da liquidação (art.º 92.º CIRC)</t>
  </si>
  <si>
    <t>TOTAL DE BENEFÍCIOS CORRIGIDO</t>
  </si>
  <si>
    <t>IP Infraestruturas de Portugal - Bens destinados ao Domínio Público do Estado
Artigo 6 a) CIS</t>
  </si>
  <si>
    <t>SUB-TOTAL TAXA PREFERENCIAL</t>
  </si>
  <si>
    <t>Componente ambiental negativa na componente cilindrada - Art.º 7º, nº 4 do CISV</t>
  </si>
  <si>
    <t>Incentivo pela int. consumo de um veíc. de baixas emissões - Lei 82-D/2014- Art.º 25.º, n.º 1</t>
  </si>
  <si>
    <t>Automóveis ligeiros de passageiros que se apresentem equipados com motores híbridos - Art.º 8, n.º 1, a) do CISV</t>
  </si>
  <si>
    <t>Forças Militares, Militarizadas e de Segurança - Art.º 51, n.º 1, b) do CISV</t>
  </si>
  <si>
    <t>Automóveis ligeiros de mercadorias, de caixa aberta, fechada ou sem caixa, com lotação máxima de três lugares, incluindo o do condutor - Art.º 9, n.º 2 do CISV</t>
  </si>
  <si>
    <t xml:space="preserve">Automóveis ligeiros de mercadorias, de caixa aberta ou sem caixa, com lotação superior a 3 lugares, incluindo o condutor e sem tração às 4 rodas - Art.º 9, n.º 1,  b) do CISV
</t>
  </si>
  <si>
    <t>Automóveis ligeiros de utilização mista com peso bruto superior a 2.300 kg, sem apresentarem tração às 4 rodas - Art.º 9, n.º 1,  a)  do CISV</t>
  </si>
  <si>
    <t>Veículos fabricados antes de 1970 - Art.º 8, n.º 2, do CISV</t>
  </si>
  <si>
    <t>Automóveis ligeiros de passageiros com motores híbridos plug-in - Art.º 8, n.º 1, d) do CISV</t>
  </si>
  <si>
    <t>Automóveis ligeiros de passageiros, que utilizem exclusivamente GPL ou gás natural - Art.º 8, n.º 1, c) do CISV</t>
  </si>
  <si>
    <t>Auto caravanas - Art.º 9, n.º 3 do CISV</t>
  </si>
  <si>
    <t>Relações internacionais (incluindo diplomatas, organismos internacionais,  NATO e acordos internacionais) - Art.º 6, n.º 1, a), b), c) e d) do CIEC</t>
  </si>
  <si>
    <t>Navegação marítima costeira e navegação interior, incluindo a pesca, com exceção da navegação de recreio privada; operações de dragagem em vias navegáveis e portos - Art.º 89, n.º 1, c) e h) do CIEC</t>
  </si>
  <si>
    <t>Produção de eletricidade ou produção combinada de eletricidade e calor (cogeração) - Art.º 89, n.º 1, d) e n.º 2, a) do CIEC</t>
  </si>
  <si>
    <t>Produtos utilizados como combustíveis de aquecimento em instalações sujeitas ao PNALE (Plano Nacional de Atribuição de Licenças de Emissão) ou a um ARCE (Acordo de Racionalização dos Consumos de Energia) - Art.º 89, n.º 1, f) e nº 2, e) do CIEC</t>
  </si>
  <si>
    <t>Reembolso parcial para o gasóleo profissional suportado pelas empresas de transporte de mercadorias - 93º-A do CIEC</t>
  </si>
  <si>
    <t>Tarifa Social (eletricidade e gás natural) - Art.º 89, nº1, l) e nº 2, d) do CIEC</t>
  </si>
  <si>
    <t>Transporte de mercadorias e passageiros por via-férrea em comboio, metropolitano ou elétrico, e por trólei - Art.º 89, n.º 1, i) e nº 2, c) do CIEC</t>
  </si>
  <si>
    <t>Aquecimento indústrial, comercial e doméstico - Art.º 93, n.º 1 e 4 do CIEC</t>
  </si>
  <si>
    <t>Aquisições de prédios ou parte de prédios rústicos destinados à exploração florestal que sejam confinantes com prédios rústicos submetidos a plano de gestão florestal (Decreto -Lei n.º 16/2009)
Art.º 59.º-D, n.º 3 do EBF</t>
  </si>
  <si>
    <t>Emparcelamento rural - operações de emparcelamento
Artº 51º nº1 a) do D-L 103/90 ; Art. 51º n.º 2 a) Lei 111/15</t>
  </si>
  <si>
    <t>SUB-TOTAL DEDUÇÃO À COLETA</t>
  </si>
  <si>
    <t>DEDUÇÂO À COLETA</t>
  </si>
  <si>
    <t>Suspensão de inicio de tributação (terreno p/construção) - artigo 9º, n.º 1 alinea d) do CIMI</t>
  </si>
  <si>
    <t>Suspensão de inicio de tributação (prédio p/revenda) - artigo 9º, n.º 1 alinea e) do CIMI</t>
  </si>
  <si>
    <t>Estado, Reg. Auton, Autarq, serv, estab e org respect - artigo 11º do CIMI</t>
  </si>
  <si>
    <t>Instituições de segurança social e inst. de previdência - artigo 44º,  nº1  alínea b) do EBF</t>
  </si>
  <si>
    <t>Associações ou organizações de religião ou culto - artigo 44º,  nº1  alínea c) do EBF</t>
  </si>
  <si>
    <t>Concordata de 2004: Santa Sé, a conf episcopal portuguesa, dioceses - Concordata Santa Sé e Estado português (2004)</t>
  </si>
  <si>
    <t>Assoc sindic, agricult, comerc, indust, prof. indep - artigo 44º,  nº1  alínea d) do EBF</t>
  </si>
  <si>
    <t>P. colect. util. pub administ. e de util pública - artigo 44º,  nº1  alínea e) do EBF</t>
  </si>
  <si>
    <t>IPSS e P. colect. equip. - artigo 44º,  nº1  alínea f) do EBF</t>
  </si>
  <si>
    <t>Misericórdias - artigo 44º,  nº1  alínea f) do EBF</t>
  </si>
  <si>
    <t>Ent lic Zona Franca da Madeira e Ilha Sta. Maria - artigo 44º,  nº1  alínea g) do EBF</t>
  </si>
  <si>
    <t>Estabelec ensino particular do sistema educativo - artigo 44º,  nº1  alínea h) do EBF</t>
  </si>
  <si>
    <t>Associações desportivas e juvenis - artigo 44º,  nº1  alínea i) do EBF</t>
  </si>
  <si>
    <t>Prédios cedidos gratuitamente a ent. públicas isentas - artigo 44º,  nº1  alínea j) do EBF</t>
  </si>
  <si>
    <t>Sociedade de capitais exclusivamente publicos - artigo 44º, nº1, alinea l) do EBF</t>
  </si>
  <si>
    <t>Sedes coleciv, o.n.g. - artigo 44º,  nº1  alínea m) do EBF</t>
  </si>
  <si>
    <t>Prédios classificados - artigo 44º,  nº1  alínea n) do EBF</t>
  </si>
  <si>
    <t>Entidades públicas empresariais - Parque escolar - artigo 44º,  nº1  alínea o) do EBF</t>
  </si>
  <si>
    <t>Abastecimento de água, saneamento e resíduos - artigo 44º,  nº1  alínea p) do EBF</t>
  </si>
  <si>
    <t>Prédios afetos a loja com historia - artigo 44º,  nº1  alínea q) do EBF</t>
  </si>
  <si>
    <t>Terrenos baldios - artigo 59º, n.º 6 do EBF</t>
  </si>
  <si>
    <t>Prédios rústicos aderentes a zif - artigo 59º-d, n.º7 do EBF</t>
  </si>
  <si>
    <t>Prédios rústicos sujeitos a PGF - artigo 59º-D, n.º 7 do EBF</t>
  </si>
  <si>
    <t>Cooperativas ensino - artigo 66º-a, n.º9 do EBF</t>
  </si>
  <si>
    <t>Sede e p/ exerc. ativ das cooperativas - artigo 66º-a, n.º9 do EBF</t>
  </si>
  <si>
    <t>Acordos celebrados pelo estado - artigo 5º DL nº 422-C/88 de 30/11 - revogada</t>
  </si>
  <si>
    <t>Programa Polis - artigo 1º , n.º1 alínea a) do DL nº 314/2000, de 2/12</t>
  </si>
  <si>
    <t>Partidos politicos - artigo 10º , n.º1 alínea d) do DL nº 19/2003, de 20/7</t>
  </si>
  <si>
    <t>FIIAH/SIIAH - Fundos e soc. investimento imobiliário p/ arrendamento habitacional - Artigo 8º, n.º 6 do regime jurídico dos FIIAH e SIIAH,  artigos 102º a 104º da Lei 64-A/2008, de 31/12</t>
  </si>
  <si>
    <t>Arrendamento apoiado para habitação - artigo 32º, nº 1 Lei nº 81/2014, de 19/12</t>
  </si>
  <si>
    <t>Prédios urbanos objeto de reabilitação - artigo 45º, n.º1 do EBF</t>
  </si>
  <si>
    <t>Prédios arrendados para habitação - artigo 46º, n.º3 do EBF</t>
  </si>
  <si>
    <t>Utilidade turistica - artigo 47º, n.º1 do EBF</t>
  </si>
  <si>
    <t>Turismo de habitacao - artigo 47º, n.º3 do EBF</t>
  </si>
  <si>
    <t>Parques de estacionamento subterrâneos utilidade pública - artigo 50º do EBF</t>
  </si>
  <si>
    <t>ALE - Prédios situados nas áreas de localização empresarial - artigo 69º, n.º2 do EBF</t>
  </si>
  <si>
    <t>Prédios urbanos objeto de reabilitação - artigo 71º, n.º7 do EBF</t>
  </si>
  <si>
    <t>Concessão da lei do jogo - artigo 92º do DL nº 422/89, de 2/12</t>
  </si>
  <si>
    <t>Regime extraordinário de apoio à reabilitação urbana - artigo 82º da lei nº 67-A/2007, de 31/12</t>
  </si>
  <si>
    <t>Lei das finanças locais - Lei 73/2013 de 3/9</t>
  </si>
  <si>
    <t>Benefícios fiscais contratuais CFI artº 8º, DL nº 162/2014, de 31/10</t>
  </si>
  <si>
    <t>RFAI 2014 - artigo 23º, nº1, b) DL nº 162/2014, de 31/10</t>
  </si>
  <si>
    <t xml:space="preserve">RFALEI, artº 16, nº 10 </t>
  </si>
  <si>
    <t>Projetos de investimento em unidades produtivas - DL 162/2014 de 31/10 - revogado</t>
  </si>
  <si>
    <t>VALORES AGREGADOS POR TIPO DE IMPOSTO E BENEFÍCIO - PERÍODO DE TRIBUTAÇÃO DE 2019</t>
  </si>
  <si>
    <t>VALORES AGREGADOS POR TIPO DE BENEFÍCIO - PERÍODO DE TRIBUTAÇÃO DE 2019</t>
  </si>
  <si>
    <t>Coop. hab e const (prop colectiva)- artigo 66º-a, n.º10 do EBF- revogado</t>
  </si>
  <si>
    <t>Veículos não motorizados, exclusiv. Eléctricos/ energias renováveis, veículos especiais de mercadorias, ambulâncias, funerários e tractores agrícolas
Artº 5º, nº 1 d) CIUC</t>
  </si>
  <si>
    <t>Veículos da administração central, regional, local, das forças militares/militarizadas e de corporações bombeiros que se destinem ao combate ao fogo
Artº 5º, nº 1 a) CIUC</t>
  </si>
  <si>
    <t>Automóveis e motociclos que, tendo mais de 20 anos e constituindo peças de museus públicos, só ocasionalmente sejam objecto de uso
Artº 5º, nº 1 c) CIUC</t>
  </si>
  <si>
    <t>Veículos apreendidos no âmbito de um processo-crime, enquanto durar a apreensão
Artº 5º, nº 1 f) CIUC</t>
  </si>
  <si>
    <t>Automóveis ligeiros de passageiros que se destinem ao serviço de aluguer com condutor (letra «T»), bem como ao transporte em táxi
Artº 5º, nº 1 e) CIUC</t>
  </si>
  <si>
    <t>Veículos utilizados pelas equipas de sapadores florestais que integrem o Sistema de Defesa da Floresta contra Incêndio
Artº 5º, nº 1 i) CIUC</t>
  </si>
  <si>
    <t>Automóveis e motociclos da propriedade de Estados estrangeiros, missões diplomáticas e consulares, org. internacionais e agências europeias esp.
Artº 5º, nº 1 b) CIUC</t>
  </si>
  <si>
    <t>Instituições particulares de solidariedade social, nas condições previstas no n.º 7
Artº 5º, nº 2 b) CIUC</t>
  </si>
  <si>
    <t>Isenção a veículos exclusivamente afetos a atividade principal de diversão itinerante
Artº 5º, nº 8 c) CIUC</t>
  </si>
  <si>
    <t>Estão isentos de 50 % do imposto os veículos da categoria D, quando autorizados ou licenciados para o transporte de grandes objectos
Artº 5º, nº 8 a) CIUC</t>
  </si>
  <si>
    <t>Estão isentos de 50 % do imposto os veículos das categorias C e D que efectuem transporte exclusivamente na área territorial de uma região autónoma
Artº 5º, nº 8 b) CIUC</t>
  </si>
  <si>
    <t>Locação Financeira - Locatário
Artº 3º do D-L 311/82</t>
  </si>
  <si>
    <t>Código da Insolvência e da Recuperação de Empresas - Transmissões integradas no âmbito da liquidação da massa insolvente
Artº 270º, nº 2 do D-L 53/04</t>
  </si>
  <si>
    <t>Cooperativas
Artº 66º-A, nº 8 do EBF</t>
  </si>
  <si>
    <t>Prédios para revenda
Artº 7º do CIMT</t>
  </si>
  <si>
    <t>Aquisições prédios individualmente classificados como de interesse nacional, de interesse público ou de interesse municipal, ao abrigo da legislação aplicável
Art.º 6.º g) do CIMT</t>
  </si>
  <si>
    <t>Pessoas colectivas de utilidade pública administrativa e de mera utilidade pública
Artº 6º d) do CIMT</t>
  </si>
  <si>
    <t>Código da Insolvência e da Recuperação de Empresas - Transmissões integradas em Planos de insolvência ou pagamentos
Artº 270, nº 1 e 2 do D-L 53/04</t>
  </si>
  <si>
    <t>Concordata entre o Estado Português e a Igreja Católica de 18/05/2004
Artº 26º, nº 3 a) da Concordata</t>
  </si>
  <si>
    <t>Actos de Reorganização e Concentração de Empresas
Artº 60º, nº1 a) do EBF</t>
  </si>
  <si>
    <t>Aquisições de prédios ou parte de prédios rústicos que correspondam a áreas florestais abrangidas por zona de intervenção florestal (ZIF)
Art.º 59.º-D, n.º 2 do EBF</t>
  </si>
  <si>
    <t>Aquisições por Instituições de Crédito - Processo de execução, falência ou insolvência
Artº 8º, nº 1 do CIMT</t>
  </si>
  <si>
    <t>As instituições particulares de solidariedade social e entidades a estas legalmente equiparadas
Artº 6º e) do CIMT</t>
  </si>
  <si>
    <t>Aquisições por Instituições de Crédito - Habitação com Valor =&lt; 300.000,00 euros
Art.º 8.º, n.º 2 a) do CIMT</t>
  </si>
  <si>
    <t>Aquisições por Instituições de Crédito - Habitação com Valor &gt; 300.000,00 euros
Art.º 8.º, n.º 2 a) do CIMT</t>
  </si>
  <si>
    <t>Aquisições por Instituições de Crédito - Outro tipo de prédios =&lt; 300.000,00 euros
Art.º 8.º, n.º 2 b) do CIMT</t>
  </si>
  <si>
    <t>Partidos Políticos
Artº 10º, nº 1 c) da Lei 19/03</t>
  </si>
  <si>
    <t>Aquisições de bens fins religiosos, efectuadas por pessoas colectivas religiosas, como tal inscritas, nos termos da lei que regula a liberdade religiosa
Artº 6º f) do CIMT</t>
  </si>
  <si>
    <t>Acordo entre o Estado e quaisquer pessoas, de direito público ou privado, que são mantidas nos termos da respectiva lei
Artº 6º c) do CIMT</t>
  </si>
  <si>
    <t>Instituições de ensino superior público
Artº 116º da Lei 62/07</t>
  </si>
  <si>
    <t>Direito real de habitação periódica
Artº 15º do D-L 355/81</t>
  </si>
  <si>
    <t>Sociedades de agricultura de grupo
Artº 1º do D.L. 49184/69</t>
  </si>
  <si>
    <t>EP Estradas de Portugal, SA - Bens destinados ao Domínio Público do Estado
Artº 9º, nº2 do D-L 239/04</t>
  </si>
  <si>
    <t>IP Infraestruturas de Portugal SA - Bens destinados ao Domínio Público do Estado
Artigo 6º a) CIMT</t>
  </si>
  <si>
    <t>Finanças locais - isenção total
Artº 12º, nº 2 da Lei 2/07</t>
  </si>
  <si>
    <t>Zona Franca da Madeira - Empresa Instalada
Artº 1º c) D-L  502/85</t>
  </si>
  <si>
    <t>Utilidade Turística
Artº 20º do D.L. 423/83</t>
  </si>
  <si>
    <t>Zona Franca da Madeira - Adquirentes
Artº 7º a) do D-L 165/86</t>
  </si>
  <si>
    <t>Fundos de Pensões
Artº 16º, nº 2 do EBF</t>
  </si>
  <si>
    <t>FIIAH / SIIAH - Artigo 7 n.º 7 a) - aquisição pelo FIIAH / SIIAH
Artº 87º do OE/09</t>
  </si>
  <si>
    <t>Estado, Regiões Autónomas, autarquias locais e associações e federações de municípios de direito público, e seus serviços, estabelecimentos e organismos, compreendidos os inst. públicos, que não tenham carácter empresarial
Artº 6º a) do CIMT</t>
  </si>
  <si>
    <t>RFAI - Regime Fiscal de Apoio ao Investimento
Artº 23º/1/c do Código Fiscal do Investimento</t>
  </si>
  <si>
    <t>Imamat - Ismaili - Aquisições de bens imóveis para as suas funções oficiais
Art.º 11.º, n.º5 da RAR, n.º 135/2015, de  19/6</t>
  </si>
  <si>
    <t>Aquisições por Instituições de Crédito - Prédio com valor &gt; 300.000,00 euros - Dação por devedor pessoa singular
Art.º 10.º, n.º 10 do CIMT</t>
  </si>
  <si>
    <t>Arrendamento Rural
Artº 28º, nº 6 e 7 do D-L 385/88</t>
  </si>
  <si>
    <t>Emparcelamento rural - prédios confinantes
Art. 51º n.º 2 b) Lei 111/15</t>
  </si>
  <si>
    <t>As aquisições por museus, bibliotecas, escolas, ent. públicas empresariais gestoras rede pública de inst. ensino, cultura científica, artística e de caridade, assistência ou beneficência, bens dest. aos fins estatutários
Artº 6º l) do CIMT</t>
  </si>
  <si>
    <t>FIIAH / SIIAH - Artigo 7 n.º 7 b) - aquisição pelo Arrendatário
Artº 87º do OE/09</t>
  </si>
  <si>
    <t>Aquisições de bens, regiões economicamente mais desfavorecidas, por soc. comerciais ou civis, que os destinem ao exercício de actividades agrícolas ou industriais consideradas de superior interesse económico e social
Artº 6º h) do CIMT</t>
  </si>
  <si>
    <t>Regiões autónomas
Lei 21/90</t>
  </si>
  <si>
    <t>Incentivos à reabilitação urbana
Artº 71º do EBF</t>
  </si>
  <si>
    <t>Universidade Católica Portuguesa
Artº 10º a) do D-L 307/71</t>
  </si>
  <si>
    <t>As aquisições de bens por associações de cultura física
Artº 6º i) do CIMT</t>
  </si>
  <si>
    <t>Investimento de natureza contratual - Isenção
Artº 41º, nº 2 c) do EBF</t>
  </si>
  <si>
    <t>Fundos de investimento imobiliário / Fundos de pensões / Fundos de poupança-reforma
Artº 49º, nº 1 do EBF</t>
  </si>
  <si>
    <t>Associação de Bombeiros e Autoridade Nacional de Proteção Civil - Art.º 51, n.º 1, a) do CISV</t>
  </si>
  <si>
    <t>Transporte Escolar do Ensino Básico - Art.º 51, n.º 1, d) do CISV</t>
  </si>
  <si>
    <t>Instituto Conservação Natureza e das Florestas IP - Art.º 51, n.º 1, e) do CISV</t>
  </si>
  <si>
    <t>Inst. Particulares Solidariedade Social - Art.º 52.º, n.º 1 do CISV</t>
  </si>
  <si>
    <t xml:space="preserve">Taxi com Motor Hibrido - Art.º 53, n.º 2 do CISV </t>
  </si>
  <si>
    <t>Taxi Adaptado ao Transporte de Deficientes - Art.º 53, n.º 3 do CISV</t>
  </si>
  <si>
    <t xml:space="preserve">Partidos Politicos - Lei n.º 19/2003, art.º 10.º, n.º 1, f), de 20/06 </t>
  </si>
  <si>
    <t xml:space="preserve">Automóveis ligeiros de utilização mista, com peso bruto superior a 2500 kg, lotação mínima de sete lugares, e que não apresentem tração às quatro rodas - Art.º 8, n.º 1, b) do CISV </t>
  </si>
  <si>
    <t>Automóveis ligeiros de mercadorias, de caixa aberta, ou sem caixa, com lotação superior a três lugares, incluindo o do condutor, que apresentem tração às 4 rodas - Art.º 8, n.º 3 do CISV</t>
  </si>
  <si>
    <t>Táxis - Art.º 53, n.º 1 do CISV</t>
  </si>
  <si>
    <t>Veículos aluguer s/ condutor - até 120 g/km - Art.º 53.º, n.º 5 do CISV</t>
  </si>
  <si>
    <t>Bebidas alcoólicas e álcool para fins industriais - Art.º 67, n.º 1, a), c), d), e), f), e g) do CIEC</t>
  </si>
  <si>
    <t>Bebidas não alcoólicas previstas no n.º 1, alineas a), b) e c), do artigo 87.º-B, do CIEC - Art.º 87º-B, nº 1, a), b) e c), do CIEC</t>
  </si>
  <si>
    <t>Tabaco destinado a testes científicos e ensaios - Art.º 102, n.º 1, b) e c) do CIEC</t>
  </si>
  <si>
    <t>Equipamentos agrícolas e outros, incluindo os utilizados para a atividade aquícola e na pesca (arte-xávega) - Art.º 93, n.º 1 e 3, a) e c) do CIEC</t>
  </si>
  <si>
    <t>Código da Insolvência e da Recuperação de Empresas - Transmissões integradas em Planos de insolvência ou de pagamentos ou no âmbito da liquidação da massa insolvente
Artº 269º do CIRE, aprovado pelo DL 53/04</t>
  </si>
  <si>
    <t>Pessoas colectivas de utilidade pública administrativa e de mera utilidade pública
Artº 6º c) do CIS</t>
  </si>
  <si>
    <t>Actos de Reorganização e Concentração de Empresas
Artº 60º, nº 1 b) do EBF</t>
  </si>
  <si>
    <t>Concordata entre o Estado Português e a Igreja Católica de 18/05/2004
Artº 26º, nº 3 da Concordata</t>
  </si>
  <si>
    <t>As instituições de segurança social
Artº 6º b) do CIS</t>
  </si>
  <si>
    <t>As instituições particulares de solidariedade social e entidades a estas legalmente equiparadas
Artº 6º d) do CIS</t>
  </si>
  <si>
    <t>Partidos políticos
Artº 10º, nº 1 a) da Lei 19/03</t>
  </si>
  <si>
    <t>Zona Franca da Madeira e de Santa Maria - Entidades licenciadas nas Zonas ou concessionárias da exploração da Zona
Artº 269º d) do D-L 53/04</t>
  </si>
  <si>
    <t>Estradas de Portugal SA - Bens destinados ao Domínio Público do Estado
Artº 9º, nº 2 do D-L 239/04</t>
  </si>
  <si>
    <t>Estado, Regiões Autónomas, autarquias locais e associações e federações de municípios de direito público, e seus serviços, estabelecimentos e organismos, compreendidos os inst. públicos, que não tenham carácter empresarial
Artº 6º a) do CIS</t>
  </si>
  <si>
    <t>Cooperativas
Artº 66º-A, nº 12 do EBF</t>
  </si>
  <si>
    <t>Zona Franca da Madeira e de Santa Maria - Entidades licenciadas nas Zonas ou concessionárias da exploração da Zona
Artº 33º, nº 11 dfo EBF</t>
  </si>
  <si>
    <t>FIIAH / SIIAH - Artigo 8 - aquisição pelo FIIAH / SIIAH
Artº 87º do OE/09</t>
  </si>
  <si>
    <t>Universidade Católica Portuguesa
Artº 10º a) do D-L- 307/71</t>
  </si>
  <si>
    <t>TRANSMISSIBILIDADE DOS PREJUÍZOS FISCAIS 
(ART.º 15.º DO CIRC)</t>
  </si>
  <si>
    <t>TRANSMISSIBILIDADE DOS PREJUÍZOS FISCAIS 
(ART.º 75.º DO CIRC)</t>
  </si>
  <si>
    <t>50% DOS RENDIMENTOS DE PATENTES E OUTROS DIREITOS DE PROPRIEDADE INDUSTRIAL (ART.º 50.º-A DO CIRC)</t>
  </si>
  <si>
    <t>MAJORAÇÃO À CRIAÇÃO DE EMPREGO 
(ART.º 19.º DO EBF)</t>
  </si>
  <si>
    <t>FUNDOS DE INVESTIMENTO [ART.º 22.º, N.º 14, AL. B) DO EBF]</t>
  </si>
  <si>
    <t>ELIMINAÇÃO DA DUPLA TRIBUTAÇÃO ECONÓMICA DOS LUCROS DISTRIBUÍDOS POR SOCIEDADES RESIDENTES NOS PALOP E TIMOR-LESTE (EX-ART.º 42.º DO EBF)</t>
  </si>
  <si>
    <t>EMPRESAS ARMADORAS DA MARINHA MERCANTE NACIONAL (ART.º 51.º DO EBF)</t>
  </si>
  <si>
    <t>MAJORAÇÕES APLICADAS AOS DONATIVOS PREVISTOS NOS ART.ºs 62.º, 62.º-A E 62.º-B DO EBF</t>
  </si>
  <si>
    <t>MAJORAÇÃO QUOTIZAÇÕES EMPRESARIAIS 
(ART.º 44.º DO CIRC)</t>
  </si>
  <si>
    <t>MAJORAÇÃO APLICADA AOS GASTOS SUPORTADOS COM A AQUISIÇÃO, EM TERRITÓRIO PORTUGUÊS , DE COMBUSTÍVEIS PARA ABASTECIMENTO DE VEÍCULOS 
(ART.º 70.º, N.º 4 DO EBF)</t>
  </si>
  <si>
    <t>REMUNERAÇÃO CONVENCIONAL DO CAPITAL SOCIAL  (ART.º 136.º DA LEI N.º 55-A/2010, DE 31/12 E ART.º 41.º-A DO EBF)</t>
  </si>
  <si>
    <t>REGIME DE INTERIORIDADE - REGIME TRANSITÓRIO (ART.º 43.º DO EBF)</t>
  </si>
  <si>
    <t xml:space="preserve">MAJORAÇÃO DOS GASTOS RELATIVOS A CRECHES, LACTÁRIOS E JARDINS DE INFÂNCIA 
(ART.º 43.º, N.º 9 DO CIRC) </t>
  </si>
  <si>
    <t>MAJORAÇÃO DAS DESPESAS REALIZADAS POR COOPERATIVAS EM APLICAÇÃO DA RESERVA PARA EDUCAÇÃO E FORMAÇÃO 
(ARTº 66º - A, Nº 7 DO EBF)</t>
  </si>
  <si>
    <t xml:space="preserve">LUCROS COLOCADOS À DISPOSIÇÃO E RENDIMENTOS DE JUROS OBTIDOS POR SÓCIOS OU ACIONISTAS DE SOCIEDADES LICENCIADAS NA ZFM (ART.º 36.º-A, N.ºS 10 E 11, DO EBF) </t>
  </si>
  <si>
    <t>MAJORAÇÃO DOS GASTOS SUPORTADOS COM A AQUISIÇÃO DE ELETRICIDADE, GNV E GPL PARA ABASTECIMENTO DE VEÍCULOS (ART.º 59.º-A DO EBF)</t>
  </si>
  <si>
    <t>MAJORAÇÃO DAS DESPESAS COM SISTEMAS DE CAR-SHARING E BIKE-SHARING 
(ART.º 59.º-B DO EBF)</t>
  </si>
  <si>
    <t>MAJORAÇÃO DAS DESPESAS COM FROTAS DE VELOCÍPEDES (ART.º 59.º-C DO EBF)</t>
  </si>
  <si>
    <t>MAJORAÇÃO DO GASTO SUPORTADO POR PROPRIETÁRIOS E PRODUTORES FLORESTAIS ADERENTES A ZONA DE INTERVENÇÃO FLORESTAL COM CONTRIBUIÇÕES FINANCEIRAS DESTINADAS AO FUNDO COMUM (ART.º 59.º-D, N.º 12 DO EBF)</t>
  </si>
  <si>
    <t>MAJORAÇÃO DAS DESPESAS COM CERTIFICAÇÃO BIOLÓGICA DE EXPLORAÇÃO (ART.º 59.º-E DO EBF)</t>
  </si>
  <si>
    <t>MAJORAÇÕES DOS GASTOS E PERDAS NO ÂMBITO DE PARCERIAS DE TÍTULOS DE IMPACTO SOCIAL (ART.º 19.º-A DO EBF)</t>
  </si>
  <si>
    <t>MAJORAÇÕES DOS GASTOS E PERDAS RELATIVOS A OBRAS DE CONSERVAÇÃO E MANUTENÇÃO DOS PRÉDIOS OU PARTE DE PRÉDIOS AFETOS A LOJAS COM HISTÓRIA RECONHECIDAS PELO MUNICÍPIO (ART.º 59.º-I DO EBF)</t>
  </si>
  <si>
    <t>MAJORAÇÃO DO AUMENTO DAS DEPRECIAÇÕES E AMORTIZAÇÕES (ART.º 8.,º N.º 3 DO DECRETO-LEI N.º 66/2016, DE 3-11)</t>
  </si>
  <si>
    <t>MAJORAÇÃO DAS DEPRECIAÇÕES FISCALMENTE ACEITES DE ELEMENTOS DO ATIVO FIXO TANGÍVEL CORRESPONDENTES A EMBARCAÇÕES ELETROSSOLARES OU EXCLUSIVAMENTE ELÉTRICAS (ART.º 59.º-J DO EBF)</t>
  </si>
  <si>
    <t>RENDIMENTOS E GANHOS QUE NÃO SEJAM MAIS VALIAS FISCAIS A QUE SE REFEREM OS N.ºS 1 E 2 DO ARTIGO 268.º DO CÓDIGO DA INSOLVÊNCIA E DA RECUPERAÇÃO DE EMPRESAS (CIRE) (DECRETO-LEI N.º 53/2004, DE 18-3)</t>
  </si>
  <si>
    <t>RENDIMENTOS PREDIAIS RESULTANTES DE CONTRATOS DE ARRENDAMENTO OU SUBARRENDAMENTO HABITACIONAL ENQUADRADOS NO PROGRAMA DE ARRENDAMENTO ACESSÍVEL (ART.º 20.º N.º 1 DO DECRETO-LEI N.º 68/2019, DE 22-5)</t>
  </si>
  <si>
    <t>OUTRAS DEDUÇÕES AO RENDIMENTO</t>
  </si>
  <si>
    <t>BENEFÍCIOS FISCAIS CONTRATUAIS AO INVESTIMENTO (EX-ART.º 41.º, N.º 1 DO EBF, ART.ºS 15.º A 21.º DO CFI (REVOGADO) E ART.ºS 2.º A 21.º DO CFI APROVADO PELO DEC.-LEI N.º 162/2014, DE 31/10) E ART.ºS 2.º A 21.º DO CFI NA RAM APROVADO PELO DEC. LEG. REGIONAL N.º 24/2016/M, DE 28/06</t>
  </si>
  <si>
    <t>PROJETOS DE INVESTIMENTO À INTERNACIONALIZAÇÃO 
(EX-ART.º 41.º, N.º 4 DO EBF E ART.º 22.º DO CFI REVOGADO PELA LEI N.º 83-C/2013, DE 31/12)</t>
  </si>
  <si>
    <t>SIFIDE - SISTEMA DE INCENTIVOS FISCAIS EM INVESTIGAÇÃO E DESENVOLVIMENTO EMPRESARIAL (LEI N.º 40/2005, DE 3 /08) E SIFIDE II (ART.º 133.º DA LEI N.º 55-A/2010, DE 31/12, ART.ºS 33.º A 40.º DO CFI (REVOGADO) E ART.ºS 35.º A 42.º DO CFI APROVADO PELO DEC.-LEI N.º 162/2014. DE 31/10) E ART.ºS 35.º A 42.º DO CFI NA RAM APROVADO PELO DEC. LEG. REGIONAL N.º 24/2016/M, DE 28/06</t>
  </si>
  <si>
    <t>REGIME FISCAL DE APOIO AO INVESTIMENTO 
(LEI N.º 10/2009, DE 10/3 (SUCESSIVAMENTE PRORROGADA), ART.ºS 26.º A 32.º DO CFI (REVOGADO) E ART.ºS 22.º A 26.º DO CFI APROVADO PELO DEC.-LEI N.º 162/2014, DE 31/10) E ART.ºS 22.º A 26.º DO CFI NA RAM APROVADO PELO DEC. LEG. REGIONAL N.º 24/2016/M, DE 28/06</t>
  </si>
  <si>
    <t>ENTIDADES LICENCIADAS NA ZONA FRANCA DA MADEIRA (ART.º 35, N.º 6 E 36, N.º 5 E 36.º-A, N.º 6 DO EBF)</t>
  </si>
  <si>
    <t>SOC. DE CAPITAL DE RISCO (SCR) E INVESTIDORES DE CAPITAL DE RISCO (ICR)
 (ART.º 32.º - A , N.º 4 DO EBF)</t>
  </si>
  <si>
    <t xml:space="preserve">CRÉDITO FISCAL EXTRAORDINÁRIO AO INVESTIMENTO 
(LEI N.º 49/2013, DE 16 DE JULHO)
</t>
  </si>
  <si>
    <t>INCENTIVOS FISCAIS AOS LUCROS REINVESTIDOS NA REGIÃO AUTÓNOMA DOS AÇORES 
(ART.º 6.º DO DEC. LEG. REGIONAL N.º 2/99/A, DE 20/1</t>
  </si>
  <si>
    <t>DEDUÇÃO POR LUCROS RETIDOS E REINVESTIDOS PELAS PME 
(ART.ºS 27.º A 34.º DO CFI)</t>
  </si>
  <si>
    <t>DEDUÇÃO DE 50% À COLETA PELAS ENTIDADES LICENCIADAS PARA OPERAR NA ZONA FRANCA INDUSTRIAL DA MADEIRA 
(ART.º 36.º-A, N.º 6 DO EBF)</t>
  </si>
  <si>
    <t>IFPC - INCENTIVO FISCAL À PRODUÇÃO CINEMATOGRÁFICA (ART.º 59.º-F DO EBF E PORTARIA N.º 89.º-A/2017, DE 19 DE ABRIL)</t>
  </si>
  <si>
    <t>OUTRAS DEDUÇÕES À COLETA</t>
  </si>
  <si>
    <t>PESSOAS COLETIVAS DE UTILIDADE PÚBLICA E DE SOLIDARIEDADE SOCIAL 
(ART.º 10.º DO CIRC)</t>
  </si>
  <si>
    <t>ATIVIDADES CULTURAIS, RECREATIVAS E DESPORTIVAS (ART.º 11.º DO CIRC E ART.º 54.º, N.º 1 DO EBF)</t>
  </si>
  <si>
    <t>COOPERATIVAS 
(ART.º 66.º-A DO EBF)</t>
  </si>
  <si>
    <t>ENTIDADES DE NAVEGAÇÃO MARÍTIMA E AÉREA (ART.º 13.º DO CIRC)</t>
  </si>
  <si>
    <t>EMPREITEIROS OU ARREMATANTES, RELATIVAMENTE AOS LUCROS DERIVADOS DE OBRAS E TRABALHOS DAS INFRAESTRUTURAS COMUNS NATO
 (ART.º 14º, N.º 2 DO CIRC)</t>
  </si>
  <si>
    <t>FUNDOS DE PENSÕES E EQUIPARÁVEIS (ART.º 16.º, N.º 1 DO EBF)</t>
  </si>
  <si>
    <t>FUNDOS DE POUPANÇA-REFORMA, POUPANÇA-EDUCAÇÃO E POUPANÇA-REFORMA/EDUCAÇÃO (ART.º 21.º, N.º 1 DO EBF)</t>
  </si>
  <si>
    <t>FUNDOS DE CAPITAL DE RISCO (ART.º 23.º DO EBF)</t>
  </si>
  <si>
    <t>FUNDOS DE INVESTIMENTO IMOBILIÁRIO EM RECURSOS FLORESTAIS (ART.º 24.º, N.º 1 DO EBF)</t>
  </si>
  <si>
    <t>OUTROS FUNDOS ISENTOS DEFINITIVAMENTE</t>
  </si>
  <si>
    <t>ENTIDADE CENTRAL DE ARMAZENAGEM: RESULTADOS LÍQUIDOS DO PERÍODO CONTABILIZADOS NA GESTÃO DE RESERVAS ESTRATÉGICAS DE PETRÓLEO (ART.º 25.º-A DO DECRETO-LEI N.º 165/2013, DE 16 DE DEZEMBRO)</t>
  </si>
  <si>
    <t>OUTRAS ISENÇÕES DEFINITIVAS</t>
  </si>
  <si>
    <t>SGPS, SOCIEDADES DE CAPITAL DE RISCO (SCR) E INVESTIDORES DE CAPITAL DE RISCO (ICR) (ART.º 32.º DO EBF)</t>
  </si>
  <si>
    <t>COMISSÕES VITIVINÍCOLAS REGIONAIS 
(ART.º 52.º DO EBF)</t>
  </si>
  <si>
    <t>ENTIDADES GESTORAS DE SISTEMAS INTEGRADOS DE GESTÃO DE FLUXOS ESPECÍFICOS DE RESÍDUOS (ART.º 53.º DO EBF)</t>
  </si>
  <si>
    <t>ASSOCIAÇÕES PÚBLICAS, CONFEDERAÇÕES, ASSOCIAÇÕES SINDICAIS E PATRONAIS E ASSOCIAÇÕES DE PAIS (ART.º 55.º DO EBF)</t>
  </si>
  <si>
    <t>BALDIOS E COMUNIDADES LOCAIS 
(ART.º 59.º DO EBF)</t>
  </si>
  <si>
    <t>CONCESSIONÁRIA DA ZONA FRANCA DA MADEIRA – ISENÇÃO ATÉ 2017 (ART.º 33.º, N.º 12 DO EBF)</t>
  </si>
  <si>
    <t>LUCROS DERIVADOS DE OBRAS E TRABALHOS NA BASE DAS LAJES E INSTALAÇÕES DE APOIO (RESOLUÇÃO DA ASSEMBLEIA DA REPÚBLICA 38/95, ACORDO DE COOPERAÇÃO E DEFESA ENTRE A REPÚBLICA PORTUGUESA E O EUA)</t>
  </si>
  <si>
    <t>REGIME FISCAL DAS CONCESSÕES DO ESTADO NO ÂMBITO DA POLÍTICA NACIONAL DE ELETRIFICAÇÃO (DECRETO-LEI N.º 43 335/1960 DE 19/11)</t>
  </si>
  <si>
    <t>FUNDOS DE POUPANÇA EM AÇÕES (ART.º 26.º DO EBF)</t>
  </si>
  <si>
    <t>FUNDOS DE INVESTIMENTO IMOBILIÁRIO – REABILITAÇÃO URBANA (ART.º 71.º, N.º 1 DO EBF)</t>
  </si>
  <si>
    <t>OUTROS FUNDOS ISENTOS TEMPORARIAMENTE</t>
  </si>
  <si>
    <t>RENDIMENTOS PBTIDOS POR ENTIDADES DE GESTÃO FLORESTAL (EGF) E UNIDADES DE GESTÃO FLORESTAL (UGF) (ART.º 59.º-G DO EBF)</t>
  </si>
  <si>
    <t>OUTRAS ISENÇÕES TEMPORÁRIAS</t>
  </si>
  <si>
    <t>BENEFÍCIOS RELATIVOS À INTERIORIDADE (ART.º 41.º-B E EX-ART.º 43.º DO EBF)</t>
  </si>
  <si>
    <t>ENTIDADES LICENCIADAS NA ZONA FRANCA DA MADEIRA 
(ART.OS 36.º E 36.º-A DO EBF)</t>
  </si>
  <si>
    <t>DERRAMA REGIONAL 
(ART.º 36.º-A, N.º 12 DO EBF)</t>
  </si>
  <si>
    <t xml:space="preserve">DERRAMA MUNICIPAL 
(ART.º 36.º-A, N.º 12 DO EBF)
</t>
  </si>
  <si>
    <t xml:space="preserve">TAXAS DE TRIBUTAÇÕES AUTÓNOMAS 
(ART.º 36.º-A, N.º 14 DO EBF)
</t>
  </si>
  <si>
    <t>OUTRAS REDUÇÕES DE TAXA</t>
  </si>
  <si>
    <t>COLETIVIDADES DESPORTIVAS (ART.º 54.º N.º 2 DO EBF)</t>
  </si>
  <si>
    <t>EXCLUSÃO DE TRIBUTAÇÃO AUTÓNOMA</t>
  </si>
  <si>
    <t>IFPC - INCENTIVO FISCAL À PRODUÇÃO CINEMATOGRÁFICA E AUDIOVISUAL - ENCARGOS SUPORTADOS COM VIATURAS LIGEIRAS DE PASSAGEIROS, VIATURAS LIGEIRAS DE MERCADORIAS, MOTOS E MOTOCICLOS, EXCLUIDOS DE TRIBUTAÇÃO AUTÓNOMA (ART.º 59.º-H DO EBF)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</si>
</sst>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_ ;[Red]\-#,##0.00\ 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sz val="9"/>
      <name val="Calibri"/>
      <family val="2"/>
    </font>
    <font>
      <b/>
      <sz val="14"/>
      <color theme="1"/>
      <name val="Garamond"/>
      <family val="1"/>
    </font>
    <font>
      <b/>
      <sz val="14"/>
      <color rgb="FF002060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0"/>
      <color indexed="9"/>
      <name val="Calibri"/>
      <scheme val="minor"/>
    </font>
    <font>
      <b/>
      <sz val="10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b/>
      <sz val="10"/>
      <color theme="0" tint="-4.9989318521683403E-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lightVertical">
        <fgColor theme="6" tint="0.3999450666829432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theme="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206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20" xfId="0" applyBorder="1"/>
    <xf numFmtId="0" fontId="3" fillId="0" borderId="20" xfId="2" applyFont="1" applyBorder="1" applyAlignment="1">
      <alignment horizontal="center" vertical="center" wrapText="1"/>
    </xf>
    <xf numFmtId="164" fontId="6" fillId="3" borderId="20" xfId="3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4" fillId="0" borderId="7" xfId="4" applyFont="1" applyFill="1" applyBorder="1" applyAlignment="1">
      <alignment horizontal="left" vertical="center" indent="1"/>
    </xf>
    <xf numFmtId="0" fontId="0" fillId="0" borderId="0" xfId="0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166" fontId="0" fillId="0" borderId="0" xfId="0" applyNumberFormat="1"/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" fontId="10" fillId="2" borderId="32" xfId="0" applyNumberFormat="1" applyFont="1" applyFill="1" applyBorder="1" applyAlignment="1">
      <alignment horizontal="right" vertical="center" wrapText="1"/>
    </xf>
    <xf numFmtId="0" fontId="10" fillId="2" borderId="35" xfId="0" applyFont="1" applyFill="1" applyBorder="1" applyAlignment="1">
      <alignment horizontal="left" vertical="center" wrapText="1"/>
    </xf>
    <xf numFmtId="4" fontId="10" fillId="2" borderId="3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26" xfId="0" applyFont="1" applyBorder="1" applyAlignment="1">
      <alignment horizontal="lef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0" fillId="2" borderId="31" xfId="0" applyFont="1" applyFill="1" applyBorder="1" applyAlignment="1">
      <alignment horizontal="righ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2" fillId="0" borderId="0" xfId="0" applyFont="1"/>
    <xf numFmtId="0" fontId="13" fillId="0" borderId="37" xfId="0" applyFont="1" applyBorder="1" applyAlignment="1">
      <alignment horizontal="left" vertical="top" wrapText="1"/>
    </xf>
    <xf numFmtId="4" fontId="12" fillId="0" borderId="7" xfId="2" applyNumberFormat="1" applyFont="1" applyFill="1" applyBorder="1" applyAlignment="1">
      <alignment horizontal="right" vertical="center" wrapText="1"/>
    </xf>
    <xf numFmtId="0" fontId="10" fillId="2" borderId="38" xfId="0" applyFont="1" applyFill="1" applyBorder="1" applyAlignment="1">
      <alignment horizontal="right" vertical="center" wrapText="1"/>
    </xf>
    <xf numFmtId="4" fontId="10" fillId="2" borderId="38" xfId="0" applyNumberFormat="1" applyFont="1" applyFill="1" applyBorder="1" applyAlignment="1">
      <alignment horizontal="right" vertical="center" wrapText="1"/>
    </xf>
    <xf numFmtId="0" fontId="13" fillId="0" borderId="37" xfId="0" applyFont="1" applyBorder="1" applyAlignment="1">
      <alignment horizontal="left" vertical="center" wrapText="1"/>
    </xf>
    <xf numFmtId="0" fontId="10" fillId="2" borderId="40" xfId="0" applyFont="1" applyFill="1" applyBorder="1" applyAlignment="1">
      <alignment horizontal="right" vertical="center" wrapText="1"/>
    </xf>
    <xf numFmtId="4" fontId="10" fillId="2" borderId="23" xfId="0" applyNumberFormat="1" applyFont="1" applyFill="1" applyBorder="1" applyAlignment="1">
      <alignment horizontal="right" vertical="center" wrapText="1"/>
    </xf>
    <xf numFmtId="0" fontId="10" fillId="2" borderId="41" xfId="0" applyFont="1" applyFill="1" applyBorder="1" applyAlignment="1">
      <alignment horizontal="left" vertical="center" wrapText="1"/>
    </xf>
    <xf numFmtId="4" fontId="10" fillId="2" borderId="42" xfId="0" applyNumberFormat="1" applyFont="1" applyFill="1" applyBorder="1" applyAlignment="1">
      <alignment horizontal="right" vertical="center" wrapText="1"/>
    </xf>
    <xf numFmtId="0" fontId="13" fillId="0" borderId="0" xfId="4" applyFont="1" applyBorder="1" applyAlignment="1">
      <alignment horizontal="center" vertical="center" wrapText="1"/>
    </xf>
    <xf numFmtId="0" fontId="14" fillId="2" borderId="3" xfId="4" applyFont="1" applyFill="1" applyBorder="1" applyAlignment="1">
      <alignment horizontal="center" vertical="center" wrapText="1"/>
    </xf>
    <xf numFmtId="0" fontId="14" fillId="2" borderId="4" xfId="4" applyFont="1" applyFill="1" applyBorder="1" applyAlignment="1">
      <alignment horizontal="center" vertical="center" wrapText="1"/>
    </xf>
    <xf numFmtId="0" fontId="12" fillId="0" borderId="7" xfId="4" applyFont="1" applyFill="1" applyBorder="1" applyAlignment="1">
      <alignment horizontal="left" vertical="center" wrapText="1" indent="1"/>
    </xf>
    <xf numFmtId="165" fontId="12" fillId="0" borderId="7" xfId="4" applyNumberFormat="1" applyFont="1" applyFill="1" applyBorder="1" applyAlignment="1">
      <alignment vertical="center" wrapText="1"/>
    </xf>
    <xf numFmtId="0" fontId="12" fillId="0" borderId="7" xfId="4" applyFont="1" applyFill="1" applyBorder="1" applyAlignment="1">
      <alignment horizontal="left" vertical="center" indent="1"/>
    </xf>
    <xf numFmtId="0" fontId="14" fillId="2" borderId="3" xfId="4" applyFont="1" applyFill="1" applyBorder="1" applyAlignment="1">
      <alignment horizontal="right" vertical="center" wrapText="1"/>
    </xf>
    <xf numFmtId="165" fontId="14" fillId="2" borderId="4" xfId="4" applyNumberFormat="1" applyFont="1" applyFill="1" applyBorder="1" applyAlignment="1">
      <alignment vertical="center" wrapText="1"/>
    </xf>
    <xf numFmtId="0" fontId="12" fillId="0" borderId="18" xfId="4" applyFont="1" applyBorder="1" applyAlignment="1">
      <alignment horizontal="left" vertical="center" wrapText="1" indent="1"/>
    </xf>
    <xf numFmtId="0" fontId="14" fillId="2" borderId="15" xfId="4" applyFont="1" applyFill="1" applyBorder="1" applyAlignment="1">
      <alignment horizontal="right" vertical="center" wrapText="1"/>
    </xf>
    <xf numFmtId="165" fontId="14" fillId="2" borderId="10" xfId="4" applyNumberFormat="1" applyFont="1" applyFill="1" applyBorder="1" applyAlignment="1">
      <alignment vertical="center" wrapText="1"/>
    </xf>
    <xf numFmtId="0" fontId="13" fillId="0" borderId="6" xfId="4" applyFont="1" applyBorder="1" applyAlignment="1">
      <alignment horizontal="left" vertical="center" indent="1"/>
    </xf>
    <xf numFmtId="0" fontId="14" fillId="2" borderId="9" xfId="4" applyFont="1" applyFill="1" applyBorder="1" applyAlignment="1">
      <alignment horizontal="right" vertical="center" wrapText="1"/>
    </xf>
    <xf numFmtId="0" fontId="13" fillId="0" borderId="0" xfId="4" applyFont="1" applyAlignment="1">
      <alignment horizontal="center" vertical="center" wrapText="1"/>
    </xf>
    <xf numFmtId="0" fontId="14" fillId="2" borderId="16" xfId="4" applyFont="1" applyFill="1" applyBorder="1" applyAlignment="1">
      <alignment horizontal="left" vertical="center" wrapText="1" indent="1"/>
    </xf>
    <xf numFmtId="165" fontId="14" fillId="2" borderId="19" xfId="4" applyNumberFormat="1" applyFont="1" applyFill="1" applyBorder="1" applyAlignment="1">
      <alignment vertical="center" wrapText="1"/>
    </xf>
    <xf numFmtId="0" fontId="13" fillId="0" borderId="32" xfId="4" applyFont="1" applyBorder="1" applyAlignment="1">
      <alignment horizontal="left" vertical="center" wrapText="1" indent="1"/>
    </xf>
    <xf numFmtId="0" fontId="14" fillId="2" borderId="46" xfId="4" applyFont="1" applyFill="1" applyBorder="1" applyAlignment="1">
      <alignment horizontal="left" vertical="center" wrapText="1" indent="1"/>
    </xf>
    <xf numFmtId="165" fontId="14" fillId="2" borderId="17" xfId="4" quotePrefix="1" applyNumberFormat="1" applyFont="1" applyFill="1" applyBorder="1" applyAlignment="1">
      <alignment vertical="center" wrapText="1"/>
    </xf>
    <xf numFmtId="4" fontId="12" fillId="0" borderId="0" xfId="0" applyNumberFormat="1" applyFont="1"/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4" fontId="14" fillId="2" borderId="10" xfId="2" applyNumberFormat="1" applyFont="1" applyFill="1" applyBorder="1" applyAlignment="1">
      <alignment horizontal="right" vertical="center" wrapText="1"/>
    </xf>
    <xf numFmtId="0" fontId="14" fillId="2" borderId="16" xfId="2" applyFont="1" applyFill="1" applyBorder="1" applyAlignment="1">
      <alignment horizontal="left" vertical="center" wrapText="1" indent="1"/>
    </xf>
    <xf numFmtId="4" fontId="14" fillId="2" borderId="19" xfId="2" applyNumberFormat="1" applyFont="1" applyFill="1" applyBorder="1" applyAlignment="1">
      <alignment horizontal="right" vertical="center" wrapText="1"/>
    </xf>
    <xf numFmtId="0" fontId="13" fillId="0" borderId="0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center" wrapText="1" indent="1"/>
    </xf>
    <xf numFmtId="4" fontId="13" fillId="0" borderId="18" xfId="2" applyNumberFormat="1" applyFont="1" applyBorder="1" applyAlignment="1">
      <alignment horizontal="right" vertical="center" wrapText="1"/>
    </xf>
    <xf numFmtId="0" fontId="12" fillId="0" borderId="7" xfId="2" applyFont="1" applyFill="1" applyBorder="1" applyAlignment="1">
      <alignment horizontal="left" vertical="center" wrapText="1" indent="1"/>
    </xf>
    <xf numFmtId="0" fontId="12" fillId="0" borderId="49" xfId="2" applyFont="1" applyFill="1" applyBorder="1" applyAlignment="1">
      <alignment horizontal="left" vertical="center" wrapText="1" indent="1"/>
    </xf>
    <xf numFmtId="0" fontId="14" fillId="2" borderId="15" xfId="2" applyFont="1" applyFill="1" applyBorder="1" applyAlignment="1">
      <alignment horizontal="right" vertical="center" wrapText="1"/>
    </xf>
    <xf numFmtId="0" fontId="13" fillId="0" borderId="0" xfId="2" applyFont="1" applyAlignment="1">
      <alignment horizontal="center" vertical="center" wrapText="1"/>
    </xf>
    <xf numFmtId="4" fontId="14" fillId="2" borderId="10" xfId="2" applyNumberFormat="1" applyFont="1" applyFill="1" applyBorder="1" applyAlignment="1">
      <alignment horizontal="right" vertical="center" wrapText="1" indent="1"/>
    </xf>
    <xf numFmtId="4" fontId="14" fillId="2" borderId="4" xfId="2" applyNumberFormat="1" applyFont="1" applyFill="1" applyBorder="1" applyAlignment="1">
      <alignment horizontal="right" vertical="center" wrapText="1" indent="1"/>
    </xf>
    <xf numFmtId="4" fontId="13" fillId="0" borderId="18" xfId="2" applyNumberFormat="1" applyFont="1" applyBorder="1" applyAlignment="1">
      <alignment horizontal="right" vertical="center" wrapText="1" indent="1"/>
    </xf>
    <xf numFmtId="0" fontId="14" fillId="2" borderId="3" xfId="2" applyFont="1" applyFill="1" applyBorder="1" applyAlignment="1">
      <alignment horizontal="right" vertical="center" wrapText="1"/>
    </xf>
    <xf numFmtId="4" fontId="14" fillId="2" borderId="19" xfId="2" applyNumberFormat="1" applyFont="1" applyFill="1" applyBorder="1" applyAlignment="1">
      <alignment horizontal="right" vertical="center" wrapText="1" indent="1"/>
    </xf>
    <xf numFmtId="4" fontId="14" fillId="2" borderId="10" xfId="2" applyNumberFormat="1" applyFont="1" applyFill="1" applyBorder="1" applyAlignment="1">
      <alignment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2" fillId="0" borderId="6" xfId="2" applyFont="1" applyFill="1" applyBorder="1" applyAlignment="1">
      <alignment horizontal="left" vertical="center" wrapText="1" indent="1"/>
    </xf>
    <xf numFmtId="4" fontId="12" fillId="0" borderId="7" xfId="2" applyNumberFormat="1" applyFont="1" applyFill="1" applyBorder="1" applyAlignment="1">
      <alignment vertical="center" wrapText="1"/>
    </xf>
    <xf numFmtId="4" fontId="14" fillId="2" borderId="4" xfId="2" applyNumberFormat="1" applyFont="1" applyFill="1" applyBorder="1" applyAlignment="1">
      <alignment vertical="center" wrapText="1"/>
    </xf>
    <xf numFmtId="4" fontId="14" fillId="2" borderId="17" xfId="2" quotePrefix="1" applyNumberFormat="1" applyFont="1" applyFill="1" applyBorder="1" applyAlignment="1">
      <alignment vertical="center" wrapText="1"/>
    </xf>
    <xf numFmtId="0" fontId="9" fillId="0" borderId="51" xfId="0" applyFont="1" applyBorder="1"/>
    <xf numFmtId="164" fontId="8" fillId="4" borderId="50" xfId="1" applyNumberFormat="1" applyFont="1" applyFill="1" applyBorder="1" applyAlignment="1">
      <alignment vertical="center"/>
    </xf>
    <xf numFmtId="0" fontId="16" fillId="0" borderId="0" xfId="7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17" fillId="0" borderId="0" xfId="0" applyNumberFormat="1" applyFont="1"/>
    <xf numFmtId="0" fontId="12" fillId="0" borderId="18" xfId="4" applyFont="1" applyFill="1" applyBorder="1" applyAlignment="1">
      <alignment horizontal="left" vertical="center" wrapText="1" indent="1"/>
    </xf>
    <xf numFmtId="0" fontId="10" fillId="5" borderId="33" xfId="0" applyFont="1" applyFill="1" applyBorder="1" applyAlignment="1">
      <alignment horizontal="center" vertical="center" textRotation="90" wrapText="1"/>
    </xf>
    <xf numFmtId="0" fontId="10" fillId="5" borderId="0" xfId="0" applyFont="1" applyFill="1" applyBorder="1" applyAlignment="1">
      <alignment horizontal="center" vertical="center" textRotation="90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textRotation="90" wrapText="1"/>
    </xf>
    <xf numFmtId="0" fontId="10" fillId="5" borderId="5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25" xfId="0" applyFont="1" applyFill="1" applyBorder="1" applyAlignment="1">
      <alignment horizontal="center" vertical="center" textRotation="90" wrapText="1"/>
    </xf>
    <xf numFmtId="0" fontId="10" fillId="5" borderId="27" xfId="0" applyFont="1" applyFill="1" applyBorder="1" applyAlignment="1">
      <alignment horizontal="center" vertical="center" textRotation="90" wrapText="1"/>
    </xf>
    <xf numFmtId="0" fontId="10" fillId="5" borderId="30" xfId="0" applyFont="1" applyFill="1" applyBorder="1" applyAlignment="1">
      <alignment horizontal="center" vertical="center" textRotation="90" wrapText="1"/>
    </xf>
    <xf numFmtId="0" fontId="11" fillId="0" borderId="2" xfId="2" applyFont="1" applyBorder="1" applyAlignment="1">
      <alignment horizontal="center" vertical="center" wrapText="1"/>
    </xf>
    <xf numFmtId="0" fontId="14" fillId="5" borderId="25" xfId="2" applyFont="1" applyFill="1" applyBorder="1" applyAlignment="1">
      <alignment horizontal="center" vertical="center" textRotation="90" wrapText="1"/>
    </xf>
    <xf numFmtId="0" fontId="14" fillId="5" borderId="27" xfId="2" applyFont="1" applyFill="1" applyBorder="1" applyAlignment="1">
      <alignment horizontal="center" vertical="center" textRotation="90" wrapText="1"/>
    </xf>
    <xf numFmtId="0" fontId="14" fillId="5" borderId="30" xfId="2" applyFont="1" applyFill="1" applyBorder="1" applyAlignment="1">
      <alignment horizontal="center" vertical="center" textRotation="90" wrapText="1"/>
    </xf>
    <xf numFmtId="0" fontId="10" fillId="5" borderId="39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0" fillId="5" borderId="12" xfId="0" applyFont="1" applyFill="1" applyBorder="1" applyAlignment="1">
      <alignment horizontal="center" vertical="center" textRotation="90" wrapText="1"/>
    </xf>
    <xf numFmtId="0" fontId="14" fillId="2" borderId="44" xfId="4" applyFont="1" applyFill="1" applyBorder="1" applyAlignment="1">
      <alignment horizontal="center" vertical="center" textRotation="90" wrapText="1"/>
    </xf>
    <xf numFmtId="0" fontId="14" fillId="2" borderId="45" xfId="4" applyFont="1" applyFill="1" applyBorder="1" applyAlignment="1">
      <alignment horizontal="center" vertical="center" textRotation="90" wrapText="1"/>
    </xf>
    <xf numFmtId="0" fontId="14" fillId="2" borderId="0" xfId="4" applyFont="1" applyFill="1" applyBorder="1" applyAlignment="1">
      <alignment horizontal="center" vertical="center" textRotation="90" wrapText="1"/>
    </xf>
    <xf numFmtId="0" fontId="14" fillId="2" borderId="13" xfId="4" applyFont="1" applyFill="1" applyBorder="1" applyAlignment="1">
      <alignment horizontal="center" vertical="center" textRotation="90" wrapText="1"/>
    </xf>
    <xf numFmtId="0" fontId="14" fillId="2" borderId="43" xfId="4" applyFont="1" applyFill="1" applyBorder="1" applyAlignment="1">
      <alignment horizontal="center" vertical="center" textRotation="90" wrapText="1"/>
    </xf>
    <xf numFmtId="0" fontId="14" fillId="2" borderId="12" xfId="4" applyFont="1" applyFill="1" applyBorder="1" applyAlignment="1">
      <alignment horizontal="center" vertical="center" textRotation="90" wrapText="1"/>
    </xf>
    <xf numFmtId="0" fontId="14" fillId="2" borderId="14" xfId="4" applyFont="1" applyFill="1" applyBorder="1" applyAlignment="1">
      <alignment horizontal="center" vertical="center" textRotation="90" wrapText="1"/>
    </xf>
    <xf numFmtId="0" fontId="14" fillId="2" borderId="0" xfId="2" applyFont="1" applyFill="1" applyBorder="1" applyAlignment="1">
      <alignment horizontal="center" vertical="center" textRotation="90" wrapText="1"/>
    </xf>
    <xf numFmtId="0" fontId="14" fillId="2" borderId="13" xfId="2" applyFont="1" applyFill="1" applyBorder="1" applyAlignment="1">
      <alignment horizontal="center" vertical="center" textRotation="90" wrapText="1"/>
    </xf>
    <xf numFmtId="0" fontId="14" fillId="2" borderId="14" xfId="2" applyFont="1" applyFill="1" applyBorder="1" applyAlignment="1">
      <alignment horizontal="center" vertical="center" textRotation="90" wrapText="1"/>
    </xf>
    <xf numFmtId="0" fontId="14" fillId="2" borderId="12" xfId="2" applyFont="1" applyFill="1" applyBorder="1" applyAlignment="1">
      <alignment horizontal="center" vertical="center" textRotation="90" wrapText="1"/>
    </xf>
  </cellXfs>
  <cellStyles count="8">
    <cellStyle name="Cabeçalho 1" xfId="1" builtinId="16"/>
    <cellStyle name="Hiperligação" xfId="7" builtinId="8"/>
    <cellStyle name="Normal" xfId="0" builtinId="0"/>
    <cellStyle name="Normal 2" xfId="5"/>
    <cellStyle name="Normal 2 2" xfId="6"/>
    <cellStyle name="Normal 3" xfId="2"/>
    <cellStyle name="Normal 3 2" xfId="4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9"/>
  <sheetViews>
    <sheetView tabSelected="1" zoomScaleNormal="100" workbookViewId="0"/>
  </sheetViews>
  <sheetFormatPr defaultRowHeight="14.25"/>
  <cols>
    <col min="2" max="2" width="4" customWidth="1"/>
    <col min="3" max="3" width="81.375" bestFit="1" customWidth="1"/>
    <col min="4" max="4" width="13" bestFit="1" customWidth="1"/>
    <col min="5" max="5" width="13.5" bestFit="1" customWidth="1"/>
    <col min="6" max="6" width="15" bestFit="1" customWidth="1"/>
  </cols>
  <sheetData>
    <row r="3" spans="2:3" ht="31.5">
      <c r="B3" s="1"/>
      <c r="C3" s="2" t="s">
        <v>140</v>
      </c>
    </row>
    <row r="4" spans="2:3">
      <c r="B4" s="1"/>
      <c r="C4" s="1"/>
    </row>
    <row r="5" spans="2:3" ht="18.75">
      <c r="B5" s="3"/>
      <c r="C5" s="4" t="s">
        <v>19</v>
      </c>
    </row>
    <row r="6" spans="2:3" ht="18">
      <c r="C6" s="77"/>
    </row>
    <row r="7" spans="2:3" ht="18">
      <c r="B7" s="76">
        <v>1</v>
      </c>
      <c r="C7" s="78" t="s">
        <v>20</v>
      </c>
    </row>
    <row r="8" spans="2:3" ht="18">
      <c r="B8" s="76">
        <v>2</v>
      </c>
      <c r="C8" s="78" t="s">
        <v>21</v>
      </c>
    </row>
    <row r="9" spans="2:3" ht="18">
      <c r="B9" s="76">
        <v>3</v>
      </c>
      <c r="C9" s="78" t="s">
        <v>22</v>
      </c>
    </row>
    <row r="10" spans="2:3" ht="18">
      <c r="B10" s="76">
        <v>4</v>
      </c>
      <c r="C10" s="78" t="s">
        <v>23</v>
      </c>
    </row>
    <row r="11" spans="2:3" ht="18">
      <c r="B11" s="76">
        <v>5</v>
      </c>
      <c r="C11" s="78" t="s">
        <v>24</v>
      </c>
    </row>
    <row r="12" spans="2:3" ht="18">
      <c r="B12" s="76">
        <v>6</v>
      </c>
      <c r="C12" s="78" t="s">
        <v>25</v>
      </c>
    </row>
    <row r="13" spans="2:3" ht="18">
      <c r="B13" s="76">
        <v>7</v>
      </c>
      <c r="C13" s="78" t="s">
        <v>26</v>
      </c>
    </row>
    <row r="14" spans="2:3" ht="18">
      <c r="B14" s="76">
        <v>8</v>
      </c>
      <c r="C14" s="78" t="s">
        <v>0</v>
      </c>
    </row>
    <row r="15" spans="2:3">
      <c r="C15" s="79"/>
    </row>
    <row r="16" spans="2:3">
      <c r="C16" s="79"/>
    </row>
    <row r="17" spans="3:6">
      <c r="C17" s="79"/>
    </row>
    <row r="18" spans="3:6">
      <c r="C18" s="80"/>
      <c r="D18" s="81"/>
      <c r="E18" s="7"/>
    </row>
    <row r="19" spans="3:6">
      <c r="C19" s="6"/>
      <c r="D19" s="7"/>
      <c r="E19" s="7"/>
      <c r="F19" s="7"/>
    </row>
    <row r="20" spans="3:6">
      <c r="C20" s="6"/>
      <c r="D20" s="7"/>
      <c r="E20" s="7"/>
      <c r="F20" s="7"/>
    </row>
    <row r="21" spans="3:6">
      <c r="C21" s="6"/>
      <c r="D21" s="7"/>
      <c r="E21" s="7"/>
      <c r="F21" s="7"/>
    </row>
    <row r="22" spans="3:6">
      <c r="C22" s="6"/>
      <c r="D22" s="7"/>
      <c r="E22" s="7"/>
      <c r="F22" s="7"/>
    </row>
    <row r="23" spans="3:6">
      <c r="C23" s="6"/>
      <c r="D23" s="7"/>
      <c r="E23" s="7"/>
      <c r="F23" s="7"/>
    </row>
    <row r="24" spans="3:6">
      <c r="C24" s="6"/>
      <c r="D24" s="7"/>
      <c r="E24" s="7"/>
      <c r="F24" s="7"/>
    </row>
    <row r="25" spans="3:6">
      <c r="C25" s="6"/>
      <c r="D25" s="7"/>
      <c r="E25" s="7"/>
      <c r="F25" s="7"/>
    </row>
    <row r="26" spans="3:6">
      <c r="C26" s="6"/>
      <c r="D26" s="7"/>
      <c r="E26" s="7"/>
      <c r="F26" s="7"/>
    </row>
    <row r="27" spans="3:6">
      <c r="D27" s="7"/>
      <c r="E27" s="7"/>
      <c r="F27" s="7"/>
    </row>
    <row r="28" spans="3:6">
      <c r="D28" s="7"/>
      <c r="E28" s="7"/>
    </row>
    <row r="29" spans="3:6">
      <c r="E29" s="7"/>
    </row>
  </sheetData>
  <sheetProtection algorithmName="SHA-512" hashValue="Wv2YuofVfestMNKFVlI2EqJ/cu490eE4oHYBlc0TnO7rm1GcRL7kp4eO4WSTXjUdkO8hqSZfAyS5E5bbpIbbOw==" saltValue="yewZGogHRTn4Q0gCUtA6DQ==" spinCount="100000" sheet="1" objects="1" scenarios="1"/>
  <hyperlinks>
    <hyperlink ref="C7" location="'Agregado por Beneficio IEC'!A1" display="Impostos Especiais de Consumo"/>
    <hyperlink ref="C8" location="'Agregado por Beneficio ISV'!A1" display="Imposto sobre Veículos"/>
    <hyperlink ref="C9" location="'Agregado por Beneficio IRC'!A1" display="Imposto sobre o Rendimento das Pessoas Colectivas"/>
    <hyperlink ref="C10" location="'Agregado por Beneficio IMT'!A1" display="Imposto Municipal sobre as Transmissões Onerosas de Imóveis"/>
    <hyperlink ref="C11" location="'Agregado por Beneficio IS'!A1" display="Imposto do Selo"/>
    <hyperlink ref="C12" location="'Agregado por Beneficio IUC'!A1" display="Imposto Único de Circulação"/>
    <hyperlink ref="C13" location="'Agregado por Beneficio IVA'!A1" display="Imposto Sobre o valor Acrescentado"/>
    <hyperlink ref="C14" location="'Agregado por Beneficio IMI'!A1" display="Imposto Municipal sobre Imóveis"/>
  </hyperlinks>
  <pageMargins left="0.7" right="0.7" top="0.75" bottom="0.75" header="0.3" footer="0.3"/>
  <pageSetup paperSize="9" orientation="landscape" r:id="rId1"/>
  <colBreaks count="1" manualBreakCount="1">
    <brk id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zoomScaleNormal="100" workbookViewId="0">
      <selection activeCell="B2" sqref="B2:E2"/>
    </sheetView>
  </sheetViews>
  <sheetFormatPr defaultRowHeight="14.25"/>
  <cols>
    <col min="2" max="2" width="5.75" style="23" customWidth="1"/>
    <col min="3" max="3" width="6.75" style="23" customWidth="1"/>
    <col min="4" max="4" width="90.75" style="23" customWidth="1"/>
    <col min="5" max="5" width="20.75" style="23" customWidth="1"/>
    <col min="6" max="6" width="13.5" bestFit="1" customWidth="1"/>
    <col min="7" max="7" width="51.625" customWidth="1"/>
  </cols>
  <sheetData>
    <row r="2" spans="2:5" ht="14.25" customHeight="1">
      <c r="B2" s="90" t="s">
        <v>141</v>
      </c>
      <c r="C2" s="90"/>
      <c r="D2" s="90"/>
      <c r="E2" s="90"/>
    </row>
    <row r="3" spans="2:5" ht="18.75" customHeight="1">
      <c r="B3" s="97" t="s">
        <v>20</v>
      </c>
      <c r="C3" s="97"/>
      <c r="D3" s="97"/>
      <c r="E3" s="97"/>
    </row>
    <row r="4" spans="2:5" ht="18.75" customHeight="1">
      <c r="B4" s="15"/>
      <c r="C4" s="15"/>
      <c r="D4" s="10" t="s">
        <v>1</v>
      </c>
      <c r="E4" s="11" t="s">
        <v>2</v>
      </c>
    </row>
    <row r="5" spans="2:5" ht="18.75" customHeight="1">
      <c r="B5" s="91" t="s">
        <v>27</v>
      </c>
      <c r="C5" s="94" t="s">
        <v>28</v>
      </c>
      <c r="D5" s="16" t="s">
        <v>29</v>
      </c>
      <c r="E5" s="17">
        <v>3646865.3380000014</v>
      </c>
    </row>
    <row r="6" spans="2:5" ht="18.75" customHeight="1">
      <c r="B6" s="92"/>
      <c r="C6" s="95"/>
      <c r="D6" s="18" t="s">
        <v>30</v>
      </c>
      <c r="E6" s="17">
        <v>33427203.688999835</v>
      </c>
    </row>
    <row r="7" spans="2:5" ht="18.75" customHeight="1">
      <c r="B7" s="92"/>
      <c r="C7" s="95"/>
      <c r="D7" s="18" t="s">
        <v>31</v>
      </c>
      <c r="E7" s="17">
        <v>2724989.696</v>
      </c>
    </row>
    <row r="8" spans="2:5" ht="18.75" customHeight="1">
      <c r="B8" s="92"/>
      <c r="C8" s="95"/>
      <c r="D8" s="18" t="s">
        <v>32</v>
      </c>
      <c r="E8" s="17">
        <v>6384900.1869999981</v>
      </c>
    </row>
    <row r="9" spans="2:5" ht="18.75" customHeight="1">
      <c r="B9" s="92"/>
      <c r="C9" s="95"/>
      <c r="D9" s="18" t="s">
        <v>33</v>
      </c>
      <c r="E9" s="17">
        <v>66445728.025999963</v>
      </c>
    </row>
    <row r="10" spans="2:5" ht="18.75" customHeight="1">
      <c r="B10" s="92"/>
      <c r="C10" s="95"/>
      <c r="D10" s="18" t="s">
        <v>34</v>
      </c>
      <c r="E10" s="17">
        <v>4325229.5270000007</v>
      </c>
    </row>
    <row r="11" spans="2:5" ht="18.75" customHeight="1">
      <c r="B11" s="92"/>
      <c r="C11" s="95"/>
      <c r="D11" s="18" t="s">
        <v>209</v>
      </c>
      <c r="E11" s="17">
        <v>14899785.744999992</v>
      </c>
    </row>
    <row r="12" spans="2:5" ht="18.75" customHeight="1">
      <c r="B12" s="92"/>
      <c r="C12" s="95"/>
      <c r="D12" s="18" t="s">
        <v>35</v>
      </c>
      <c r="E12" s="17">
        <v>4946730.1530000018</v>
      </c>
    </row>
    <row r="13" spans="2:5" ht="25.5">
      <c r="B13" s="92"/>
      <c r="C13" s="95"/>
      <c r="D13" s="18" t="s">
        <v>210</v>
      </c>
      <c r="E13" s="17">
        <v>2597526.8500000043</v>
      </c>
    </row>
    <row r="14" spans="2:5" ht="24.75" customHeight="1">
      <c r="B14" s="92"/>
      <c r="C14" s="95"/>
      <c r="D14" s="19" t="s">
        <v>84</v>
      </c>
      <c r="E14" s="17">
        <v>75078.969999999608</v>
      </c>
    </row>
    <row r="15" spans="2:5" ht="18.75" customHeight="1">
      <c r="B15" s="92"/>
      <c r="C15" s="96"/>
      <c r="D15" s="20" t="s">
        <v>36</v>
      </c>
      <c r="E15" s="12">
        <f>SUM(E5:E14)</f>
        <v>139474038.18099979</v>
      </c>
    </row>
    <row r="16" spans="2:5" ht="18.75" customHeight="1">
      <c r="B16" s="92"/>
      <c r="C16" s="94" t="s">
        <v>37</v>
      </c>
      <c r="D16" s="21" t="s">
        <v>38</v>
      </c>
      <c r="E16" s="17">
        <v>158515.23000000004</v>
      </c>
    </row>
    <row r="17" spans="2:5" ht="18.75" customHeight="1">
      <c r="B17" s="92"/>
      <c r="C17" s="95"/>
      <c r="D17" s="22" t="s">
        <v>39</v>
      </c>
      <c r="E17" s="17">
        <v>1163916.7709999999</v>
      </c>
    </row>
    <row r="18" spans="2:5" ht="25.5">
      <c r="B18" s="92"/>
      <c r="C18" s="95"/>
      <c r="D18" s="18" t="s">
        <v>85</v>
      </c>
      <c r="E18" s="17">
        <v>25211968.550000001</v>
      </c>
    </row>
    <row r="19" spans="2:5" ht="24.75" customHeight="1">
      <c r="B19" s="92"/>
      <c r="C19" s="95"/>
      <c r="D19" s="18" t="s">
        <v>86</v>
      </c>
      <c r="E19" s="17">
        <v>204191090.66499996</v>
      </c>
    </row>
    <row r="20" spans="2:5" ht="38.25">
      <c r="B20" s="92"/>
      <c r="C20" s="95"/>
      <c r="D20" s="18" t="s">
        <v>87</v>
      </c>
      <c r="E20" s="17">
        <v>119223120.154</v>
      </c>
    </row>
    <row r="21" spans="2:5" ht="22.5" customHeight="1">
      <c r="B21" s="92"/>
      <c r="C21" s="95"/>
      <c r="D21" s="18" t="s">
        <v>88</v>
      </c>
      <c r="E21" s="17">
        <v>56196686.679999925</v>
      </c>
    </row>
    <row r="22" spans="2:5" ht="29.25" customHeight="1">
      <c r="B22" s="92"/>
      <c r="C22" s="95"/>
      <c r="D22" s="18" t="s">
        <v>84</v>
      </c>
      <c r="E22" s="17">
        <v>37124.642</v>
      </c>
    </row>
    <row r="23" spans="2:5" ht="26.25" customHeight="1">
      <c r="B23" s="92"/>
      <c r="C23" s="95"/>
      <c r="D23" s="18" t="s">
        <v>89</v>
      </c>
      <c r="E23" s="17">
        <v>1981098.1869999999</v>
      </c>
    </row>
    <row r="24" spans="2:5" ht="25.5">
      <c r="B24" s="92"/>
      <c r="C24" s="95"/>
      <c r="D24" s="18" t="s">
        <v>90</v>
      </c>
      <c r="E24" s="17">
        <v>8445850.227</v>
      </c>
    </row>
    <row r="25" spans="2:5" ht="18.75" customHeight="1">
      <c r="B25" s="92"/>
      <c r="C25" s="96"/>
      <c r="D25" s="20" t="s">
        <v>40</v>
      </c>
      <c r="E25" s="12">
        <f>SUM(E16:E24)</f>
        <v>416609371.10599989</v>
      </c>
    </row>
    <row r="26" spans="2:5" ht="28.5" customHeight="1">
      <c r="B26" s="92"/>
      <c r="C26" s="85" t="s">
        <v>41</v>
      </c>
      <c r="D26" s="18" t="s">
        <v>84</v>
      </c>
      <c r="E26" s="17">
        <v>785958.78000000317</v>
      </c>
    </row>
    <row r="27" spans="2:5" ht="24.75" customHeight="1">
      <c r="B27" s="92"/>
      <c r="C27" s="86"/>
      <c r="D27" s="18" t="s">
        <v>211</v>
      </c>
      <c r="E27" s="17">
        <v>184617.55999999997</v>
      </c>
    </row>
    <row r="28" spans="2:5" ht="18.75" customHeight="1">
      <c r="B28" s="93"/>
      <c r="C28" s="87"/>
      <c r="D28" s="20" t="s">
        <v>42</v>
      </c>
      <c r="E28" s="12">
        <f>SUM(E26:E27)</f>
        <v>970576.34000000311</v>
      </c>
    </row>
    <row r="29" spans="2:5" ht="18.75" customHeight="1">
      <c r="B29" s="83" t="s">
        <v>43</v>
      </c>
      <c r="C29" s="85" t="s">
        <v>28</v>
      </c>
      <c r="D29" s="18" t="s">
        <v>44</v>
      </c>
      <c r="E29" s="17">
        <v>73778.671251889988</v>
      </c>
    </row>
    <row r="30" spans="2:5" ht="18.75" customHeight="1">
      <c r="B30" s="84"/>
      <c r="C30" s="86"/>
      <c r="D30" s="18" t="s">
        <v>45</v>
      </c>
      <c r="E30" s="17">
        <v>1442536.3800000022</v>
      </c>
    </row>
    <row r="31" spans="2:5" ht="18.75" customHeight="1">
      <c r="B31" s="84"/>
      <c r="C31" s="86"/>
      <c r="D31" s="18" t="s">
        <v>46</v>
      </c>
      <c r="E31" s="17">
        <v>6670928.9228381775</v>
      </c>
    </row>
    <row r="32" spans="2:5" ht="18.75" customHeight="1">
      <c r="B32" s="84"/>
      <c r="C32" s="87"/>
      <c r="D32" s="20" t="s">
        <v>47</v>
      </c>
      <c r="E32" s="12">
        <f>SUM(E29:E31)</f>
        <v>8187243.9740900695</v>
      </c>
    </row>
    <row r="33" spans="2:5" ht="18.75" customHeight="1">
      <c r="B33" s="84"/>
      <c r="C33" s="85" t="s">
        <v>37</v>
      </c>
      <c r="D33" s="18" t="s">
        <v>91</v>
      </c>
      <c r="E33" s="17">
        <v>12270378.66</v>
      </c>
    </row>
    <row r="34" spans="2:5" ht="25.5">
      <c r="B34" s="84"/>
      <c r="C34" s="86"/>
      <c r="D34" s="18" t="s">
        <v>212</v>
      </c>
      <c r="E34" s="17">
        <v>50535779.660000265</v>
      </c>
    </row>
    <row r="35" spans="2:5" ht="18.75" customHeight="1">
      <c r="B35" s="84"/>
      <c r="C35" s="86"/>
      <c r="D35" s="18" t="s">
        <v>48</v>
      </c>
      <c r="E35" s="17">
        <v>4809975.009999997</v>
      </c>
    </row>
    <row r="36" spans="2:5" ht="18.75" customHeight="1">
      <c r="B36" s="84"/>
      <c r="C36" s="86"/>
      <c r="D36" s="18" t="s">
        <v>49</v>
      </c>
      <c r="E36" s="17">
        <v>1663819.9899999991</v>
      </c>
    </row>
    <row r="37" spans="2:5" ht="18.75" customHeight="1">
      <c r="B37" s="84"/>
      <c r="C37" s="87"/>
      <c r="D37" s="20" t="s">
        <v>50</v>
      </c>
      <c r="E37" s="12">
        <f>SUM(E33:E36)</f>
        <v>69279953.320000246</v>
      </c>
    </row>
    <row r="38" spans="2:5" ht="18.75" customHeight="1">
      <c r="B38" s="84"/>
      <c r="C38" s="88" t="s">
        <v>41</v>
      </c>
      <c r="D38" s="18" t="s">
        <v>51</v>
      </c>
      <c r="E38" s="17">
        <v>18087550.980000008</v>
      </c>
    </row>
    <row r="39" spans="2:5" ht="18.75" customHeight="1">
      <c r="B39" s="84"/>
      <c r="C39" s="89"/>
      <c r="D39" s="20" t="s">
        <v>52</v>
      </c>
      <c r="E39" s="12">
        <f>SUM(E38)</f>
        <v>18087550.980000008</v>
      </c>
    </row>
    <row r="40" spans="2:5" ht="18.75" customHeight="1">
      <c r="B40" s="15"/>
      <c r="C40" s="15"/>
      <c r="D40" s="13" t="s">
        <v>9</v>
      </c>
      <c r="E40" s="14">
        <f>+E39+E37+E32+E28+E25+E15</f>
        <v>652608733.90109003</v>
      </c>
    </row>
  </sheetData>
  <sheetProtection algorithmName="SHA-512" hashValue="Q8RFRxmAYwSxP9Lud9YzRLhA+HyDhijBz67xKYZw2v5dQn5/Sbjty9eZLaEry04qEWB0V7HT1kQH5B/wU7LRkw==" saltValue="h8pLAR85CcwHs7bwEg6ZAg==" spinCount="100000" sheet="1" objects="1" scenarios="1"/>
  <mergeCells count="10">
    <mergeCell ref="B29:B39"/>
    <mergeCell ref="C29:C32"/>
    <mergeCell ref="C38:C39"/>
    <mergeCell ref="B2:E2"/>
    <mergeCell ref="B5:B28"/>
    <mergeCell ref="C5:C15"/>
    <mergeCell ref="C26:C28"/>
    <mergeCell ref="C16:C25"/>
    <mergeCell ref="C33:C37"/>
    <mergeCell ref="B3:E3"/>
  </mergeCells>
  <pageMargins left="0.7" right="0.7" top="0.75" bottom="0.75" header="0.3" footer="0.3"/>
  <pageSetup scale="79" orientation="portrait" r:id="rId1"/>
  <colBreaks count="1" manualBreakCount="1">
    <brk id="3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A2" sqref="A2:C2"/>
    </sheetView>
  </sheetViews>
  <sheetFormatPr defaultRowHeight="14.25"/>
  <cols>
    <col min="1" max="1" width="6.75" style="23" customWidth="1"/>
    <col min="2" max="2" width="98.375" style="23" customWidth="1"/>
    <col min="3" max="3" width="20.75" style="23" customWidth="1"/>
    <col min="5" max="5" width="44.75" customWidth="1"/>
  </cols>
  <sheetData>
    <row r="2" spans="1:4" ht="14.25" customHeight="1">
      <c r="A2" s="90" t="s">
        <v>141</v>
      </c>
      <c r="B2" s="90"/>
      <c r="C2" s="90"/>
    </row>
    <row r="3" spans="1:4">
      <c r="A3" s="58"/>
      <c r="B3" s="97" t="s">
        <v>21</v>
      </c>
      <c r="C3" s="97"/>
    </row>
    <row r="4" spans="1:4">
      <c r="A4" s="15"/>
      <c r="B4" s="10" t="s">
        <v>1</v>
      </c>
      <c r="C4" s="11" t="s">
        <v>2</v>
      </c>
    </row>
    <row r="5" spans="1:4" ht="14.25" customHeight="1">
      <c r="A5" s="98" t="s">
        <v>53</v>
      </c>
      <c r="B5" s="24" t="s">
        <v>198</v>
      </c>
      <c r="C5" s="25">
        <v>418333.1700000001</v>
      </c>
    </row>
    <row r="6" spans="1:4">
      <c r="A6" s="99"/>
      <c r="B6" s="24" t="s">
        <v>76</v>
      </c>
      <c r="C6" s="25">
        <v>56010.479999999996</v>
      </c>
    </row>
    <row r="7" spans="1:4">
      <c r="A7" s="99"/>
      <c r="B7" s="24" t="s">
        <v>199</v>
      </c>
      <c r="C7" s="25">
        <v>390728.89</v>
      </c>
    </row>
    <row r="8" spans="1:4">
      <c r="A8" s="99"/>
      <c r="B8" s="24" t="s">
        <v>200</v>
      </c>
      <c r="C8" s="25">
        <v>1488315.1200000062</v>
      </c>
    </row>
    <row r="9" spans="1:4" ht="14.25" customHeight="1">
      <c r="A9" s="99"/>
      <c r="B9" s="24" t="s">
        <v>201</v>
      </c>
      <c r="C9" s="25">
        <v>1384403.5400000014</v>
      </c>
    </row>
    <row r="10" spans="1:4">
      <c r="A10" s="99"/>
      <c r="B10" s="24" t="s">
        <v>202</v>
      </c>
      <c r="C10" s="25">
        <v>141553.27000000008</v>
      </c>
    </row>
    <row r="11" spans="1:4">
      <c r="A11" s="99"/>
      <c r="B11" s="24" t="s">
        <v>203</v>
      </c>
      <c r="C11" s="25">
        <v>77735.180000000008</v>
      </c>
    </row>
    <row r="12" spans="1:4">
      <c r="A12" s="99"/>
      <c r="B12" s="24" t="s">
        <v>204</v>
      </c>
      <c r="C12" s="25">
        <v>30145.23</v>
      </c>
    </row>
    <row r="13" spans="1:4">
      <c r="A13" s="100"/>
      <c r="B13" s="26" t="s">
        <v>54</v>
      </c>
      <c r="C13" s="27">
        <f>SUM(C5:C12)</f>
        <v>3987224.8800000078</v>
      </c>
      <c r="D13" s="9"/>
    </row>
    <row r="14" spans="1:4" ht="26.25" customHeight="1">
      <c r="A14" s="84" t="s">
        <v>55</v>
      </c>
      <c r="B14" s="28" t="s">
        <v>73</v>
      </c>
      <c r="C14" s="25">
        <v>555466.58999999205</v>
      </c>
    </row>
    <row r="15" spans="1:4" ht="26.25" customHeight="1">
      <c r="A15" s="84"/>
      <c r="B15" s="28" t="s">
        <v>74</v>
      </c>
      <c r="C15" s="25">
        <v>70559.799999999988</v>
      </c>
    </row>
    <row r="16" spans="1:4" ht="13.5" customHeight="1">
      <c r="A16" s="101"/>
      <c r="B16" s="26" t="s">
        <v>56</v>
      </c>
      <c r="C16" s="27">
        <f>SUM(C14:C15)</f>
        <v>626026.38999999198</v>
      </c>
      <c r="D16" s="8"/>
    </row>
    <row r="17" spans="1:4">
      <c r="A17" s="102" t="s">
        <v>57</v>
      </c>
      <c r="B17" s="24" t="s">
        <v>75</v>
      </c>
      <c r="C17" s="25">
        <v>17804111.410000008</v>
      </c>
    </row>
    <row r="18" spans="1:4" ht="26.25" customHeight="1">
      <c r="A18" s="103"/>
      <c r="B18" s="24" t="s">
        <v>205</v>
      </c>
      <c r="C18" s="25">
        <v>34482573.619999945</v>
      </c>
    </row>
    <row r="19" spans="1:4">
      <c r="A19" s="103"/>
      <c r="B19" s="24" t="s">
        <v>82</v>
      </c>
      <c r="C19" s="25">
        <v>25731.630000000005</v>
      </c>
    </row>
    <row r="20" spans="1:4">
      <c r="A20" s="103"/>
      <c r="B20" s="24" t="s">
        <v>81</v>
      </c>
      <c r="C20" s="25">
        <v>20711001.089999951</v>
      </c>
    </row>
    <row r="21" spans="1:4">
      <c r="A21" s="103"/>
      <c r="B21" s="24" t="s">
        <v>80</v>
      </c>
      <c r="C21" s="25">
        <v>380.65</v>
      </c>
    </row>
    <row r="22" spans="1:4" ht="25.5">
      <c r="A22" s="103"/>
      <c r="B22" s="24" t="s">
        <v>206</v>
      </c>
      <c r="C22" s="25">
        <v>8126979.1400000099</v>
      </c>
    </row>
    <row r="23" spans="1:4" ht="18" customHeight="1">
      <c r="A23" s="103"/>
      <c r="B23" s="24" t="s">
        <v>79</v>
      </c>
      <c r="C23" s="25">
        <v>4606905.6699999943</v>
      </c>
    </row>
    <row r="24" spans="1:4" ht="28.5" customHeight="1">
      <c r="A24" s="103"/>
      <c r="B24" s="24" t="s">
        <v>78</v>
      </c>
      <c r="C24" s="25">
        <v>3654028.1999999979</v>
      </c>
    </row>
    <row r="25" spans="1:4" ht="25.5">
      <c r="A25" s="103"/>
      <c r="B25" s="24" t="s">
        <v>77</v>
      </c>
      <c r="C25" s="25">
        <v>233106594.84000635</v>
      </c>
    </row>
    <row r="26" spans="1:4">
      <c r="A26" s="103"/>
      <c r="B26" s="24" t="s">
        <v>83</v>
      </c>
      <c r="C26" s="25">
        <v>4410008.4499999965</v>
      </c>
    </row>
    <row r="27" spans="1:4">
      <c r="A27" s="103"/>
      <c r="B27" s="24" t="s">
        <v>207</v>
      </c>
      <c r="C27" s="25">
        <v>2156785.9300000076</v>
      </c>
    </row>
    <row r="28" spans="1:4">
      <c r="A28" s="103"/>
      <c r="B28" s="24" t="s">
        <v>208</v>
      </c>
      <c r="C28" s="25">
        <v>4029.87</v>
      </c>
    </row>
    <row r="29" spans="1:4">
      <c r="B29" s="29" t="s">
        <v>58</v>
      </c>
      <c r="C29" s="30">
        <f>SUM(C17:C28)</f>
        <v>329089130.50000626</v>
      </c>
      <c r="D29" s="8"/>
    </row>
    <row r="30" spans="1:4">
      <c r="B30" s="31" t="s">
        <v>9</v>
      </c>
      <c r="C30" s="32">
        <f>+C13+C16+C29</f>
        <v>333702381.77000624</v>
      </c>
    </row>
  </sheetData>
  <sheetProtection algorithmName="SHA-512" hashValue="nA7W0P+OUetgT3NEyK9JF5wDPDr4wFZCAfP6kAKuaZUXrgqCTiNllwTscgHapiwKBH4zTTup9vqHrkCCW+RMgg==" saltValue="yufB8f+dgb0VmhOAKbRBag==" spinCount="100000" sheet="1" objects="1" scenarios="1"/>
  <mergeCells count="5">
    <mergeCell ref="A2:C2"/>
    <mergeCell ref="B3:C3"/>
    <mergeCell ref="A5:A13"/>
    <mergeCell ref="A14:A16"/>
    <mergeCell ref="A17:A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8"/>
  <sheetViews>
    <sheetView workbookViewId="0">
      <selection activeCell="C17" sqref="C17"/>
    </sheetView>
  </sheetViews>
  <sheetFormatPr defaultRowHeight="14.25"/>
  <cols>
    <col min="1" max="1" width="6.75" style="23" customWidth="1"/>
    <col min="2" max="2" width="90.75" style="23" customWidth="1"/>
    <col min="3" max="3" width="20.75" style="23" customWidth="1"/>
  </cols>
  <sheetData>
    <row r="2" spans="1:4" ht="14.25" customHeight="1">
      <c r="A2" s="90" t="s">
        <v>141</v>
      </c>
      <c r="B2" s="90"/>
      <c r="C2" s="90"/>
    </row>
    <row r="3" spans="1:4">
      <c r="A3" s="58"/>
      <c r="B3" s="97" t="s">
        <v>22</v>
      </c>
      <c r="C3" s="97"/>
    </row>
    <row r="4" spans="1:4">
      <c r="A4" s="33"/>
      <c r="B4" s="34" t="s">
        <v>1</v>
      </c>
      <c r="C4" s="35" t="s">
        <v>2</v>
      </c>
    </row>
    <row r="5" spans="1:4" ht="25.5">
      <c r="A5" s="106" t="s">
        <v>59</v>
      </c>
      <c r="B5" s="24" t="s">
        <v>227</v>
      </c>
      <c r="C5" s="37">
        <v>44844.91</v>
      </c>
      <c r="D5" s="5"/>
    </row>
    <row r="6" spans="1:4" ht="25.5">
      <c r="A6" s="106"/>
      <c r="B6" s="24" t="s">
        <v>228</v>
      </c>
      <c r="C6" s="37">
        <v>25520528.719999999</v>
      </c>
    </row>
    <row r="7" spans="1:4" ht="25.5">
      <c r="A7" s="106"/>
      <c r="B7" s="24" t="s">
        <v>229</v>
      </c>
      <c r="C7" s="37">
        <v>357384.64</v>
      </c>
    </row>
    <row r="8" spans="1:4" ht="25.5">
      <c r="A8" s="106"/>
      <c r="B8" s="24" t="s">
        <v>230</v>
      </c>
      <c r="C8" s="37">
        <v>47572574.870000049</v>
      </c>
    </row>
    <row r="9" spans="1:4">
      <c r="A9" s="106"/>
      <c r="B9" s="24" t="s">
        <v>231</v>
      </c>
      <c r="C9" s="37">
        <v>38732.979999999996</v>
      </c>
    </row>
    <row r="10" spans="1:4" ht="25.5">
      <c r="A10" s="106"/>
      <c r="B10" s="24" t="s">
        <v>232</v>
      </c>
      <c r="C10" s="37">
        <v>0</v>
      </c>
    </row>
    <row r="11" spans="1:4">
      <c r="A11" s="106"/>
      <c r="B11" s="24" t="s">
        <v>233</v>
      </c>
      <c r="C11" s="37">
        <v>0</v>
      </c>
    </row>
    <row r="12" spans="1:4">
      <c r="A12" s="106"/>
      <c r="B12" s="24" t="s">
        <v>234</v>
      </c>
      <c r="C12" s="37">
        <v>27218886.580000035</v>
      </c>
    </row>
    <row r="13" spans="1:4" ht="25.5">
      <c r="A13" s="106"/>
      <c r="B13" s="24" t="s">
        <v>235</v>
      </c>
      <c r="C13" s="37">
        <v>3219321.6799999815</v>
      </c>
    </row>
    <row r="14" spans="1:4" ht="38.25">
      <c r="A14" s="106"/>
      <c r="B14" s="24" t="s">
        <v>236</v>
      </c>
      <c r="C14" s="37">
        <v>7802536.4400000004</v>
      </c>
    </row>
    <row r="15" spans="1:4" ht="25.5">
      <c r="A15" s="106"/>
      <c r="B15" s="24" t="s">
        <v>237</v>
      </c>
      <c r="C15" s="37">
        <v>25727002.449999973</v>
      </c>
    </row>
    <row r="16" spans="1:4">
      <c r="A16" s="106"/>
      <c r="B16" s="24" t="s">
        <v>238</v>
      </c>
      <c r="C16" s="37">
        <v>16683.169999999998</v>
      </c>
    </row>
    <row r="17" spans="1:3" ht="25.5">
      <c r="A17" s="106"/>
      <c r="B17" s="24" t="s">
        <v>239</v>
      </c>
      <c r="C17" s="37">
        <v>1635145.7299999993</v>
      </c>
    </row>
    <row r="18" spans="1:3" ht="38.25">
      <c r="A18" s="106"/>
      <c r="B18" s="24" t="s">
        <v>240</v>
      </c>
      <c r="C18" s="37">
        <v>30524.600000000002</v>
      </c>
    </row>
    <row r="19" spans="1:3" ht="25.5">
      <c r="A19" s="106"/>
      <c r="B19" s="24" t="s">
        <v>241</v>
      </c>
      <c r="C19" s="37">
        <v>15757.210000000001</v>
      </c>
    </row>
    <row r="20" spans="1:3" ht="25.5">
      <c r="A20" s="106"/>
      <c r="B20" s="24" t="s">
        <v>242</v>
      </c>
      <c r="C20" s="37">
        <v>67957.099999999991</v>
      </c>
    </row>
    <row r="21" spans="1:3" ht="25.5">
      <c r="A21" s="106"/>
      <c r="B21" s="24" t="s">
        <v>243</v>
      </c>
      <c r="C21" s="37">
        <v>8.91</v>
      </c>
    </row>
    <row r="22" spans="1:3">
      <c r="A22" s="106"/>
      <c r="B22" s="24" t="s">
        <v>244</v>
      </c>
      <c r="C22" s="37">
        <v>747.57</v>
      </c>
    </row>
    <row r="23" spans="1:3" ht="38.25">
      <c r="A23" s="106"/>
      <c r="B23" s="24" t="s">
        <v>245</v>
      </c>
      <c r="C23" s="37">
        <v>1056382.58</v>
      </c>
    </row>
    <row r="24" spans="1:3">
      <c r="A24" s="106"/>
      <c r="B24" s="24" t="s">
        <v>246</v>
      </c>
      <c r="C24" s="37">
        <v>69.3</v>
      </c>
    </row>
    <row r="25" spans="1:3" ht="25.5">
      <c r="A25" s="106"/>
      <c r="B25" s="24" t="s">
        <v>247</v>
      </c>
      <c r="C25" s="37">
        <v>0</v>
      </c>
    </row>
    <row r="26" spans="1:3" ht="38.25">
      <c r="A26" s="106"/>
      <c r="B26" s="24" t="s">
        <v>248</v>
      </c>
      <c r="C26" s="37">
        <v>0</v>
      </c>
    </row>
    <row r="27" spans="1:3" ht="25.5">
      <c r="A27" s="106"/>
      <c r="B27" s="24" t="s">
        <v>249</v>
      </c>
      <c r="C27" s="37">
        <v>259762.63999999998</v>
      </c>
    </row>
    <row r="28" spans="1:3" ht="38.25">
      <c r="A28" s="106"/>
      <c r="B28" s="24" t="s">
        <v>250</v>
      </c>
      <c r="C28" s="37">
        <v>274</v>
      </c>
    </row>
    <row r="29" spans="1:3" ht="38.25">
      <c r="A29" s="106"/>
      <c r="B29" s="24" t="s">
        <v>251</v>
      </c>
      <c r="C29" s="37">
        <v>1399389.62</v>
      </c>
    </row>
    <row r="30" spans="1:3" ht="38.25">
      <c r="A30" s="106"/>
      <c r="B30" s="24" t="s">
        <v>252</v>
      </c>
      <c r="C30" s="37">
        <v>0</v>
      </c>
    </row>
    <row r="31" spans="1:3">
      <c r="A31" s="106"/>
      <c r="B31" s="24" t="s">
        <v>253</v>
      </c>
      <c r="C31" s="37">
        <v>39222.650000000009</v>
      </c>
    </row>
    <row r="32" spans="1:3">
      <c r="A32" s="107"/>
      <c r="B32" s="39" t="s">
        <v>60</v>
      </c>
      <c r="C32" s="40">
        <f>SUM(C5:C31)</f>
        <v>142023738.35000002</v>
      </c>
    </row>
    <row r="33" spans="1:3" ht="38.25">
      <c r="A33" s="108" t="s">
        <v>61</v>
      </c>
      <c r="B33" s="41" t="s">
        <v>254</v>
      </c>
      <c r="C33" s="37">
        <v>23519134.34</v>
      </c>
    </row>
    <row r="34" spans="1:3" ht="25.5">
      <c r="A34" s="109"/>
      <c r="B34" s="36" t="s">
        <v>255</v>
      </c>
      <c r="C34" s="37">
        <v>0</v>
      </c>
    </row>
    <row r="35" spans="1:3" ht="51">
      <c r="A35" s="109"/>
      <c r="B35" s="82" t="s">
        <v>256</v>
      </c>
      <c r="C35" s="37">
        <v>255325848.09999996</v>
      </c>
    </row>
    <row r="36" spans="1:3" ht="51">
      <c r="A36" s="109"/>
      <c r="B36" s="82" t="s">
        <v>257</v>
      </c>
      <c r="C36" s="37">
        <v>196489505.72000006</v>
      </c>
    </row>
    <row r="37" spans="1:3">
      <c r="A37" s="109"/>
      <c r="B37" s="82" t="s">
        <v>258</v>
      </c>
      <c r="C37" s="37">
        <v>123236.15000000001</v>
      </c>
    </row>
    <row r="38" spans="1:3" ht="25.5">
      <c r="A38" s="109"/>
      <c r="B38" s="82" t="s">
        <v>259</v>
      </c>
      <c r="C38" s="37">
        <v>1374098.6500000001</v>
      </c>
    </row>
    <row r="39" spans="1:3" ht="38.25">
      <c r="A39" s="109"/>
      <c r="B39" s="82" t="s">
        <v>260</v>
      </c>
      <c r="C39" s="37">
        <v>0</v>
      </c>
    </row>
    <row r="40" spans="1:3" ht="25.5">
      <c r="A40" s="109"/>
      <c r="B40" s="82" t="s">
        <v>261</v>
      </c>
      <c r="C40" s="37">
        <v>115085.69000000002</v>
      </c>
    </row>
    <row r="41" spans="1:3" ht="25.5">
      <c r="A41" s="109"/>
      <c r="B41" s="41" t="s">
        <v>262</v>
      </c>
      <c r="C41" s="37">
        <v>83731172.020000026</v>
      </c>
    </row>
    <row r="42" spans="1:3" ht="38.25">
      <c r="A42" s="109"/>
      <c r="B42" s="36" t="s">
        <v>263</v>
      </c>
      <c r="C42" s="37">
        <v>0</v>
      </c>
    </row>
    <row r="43" spans="1:3" ht="25.5">
      <c r="A43" s="109"/>
      <c r="B43" s="36" t="s">
        <v>264</v>
      </c>
      <c r="C43" s="37">
        <v>0</v>
      </c>
    </row>
    <row r="44" spans="1:3">
      <c r="A44" s="109"/>
      <c r="B44" s="36" t="s">
        <v>265</v>
      </c>
      <c r="C44" s="37">
        <v>0</v>
      </c>
    </row>
    <row r="45" spans="1:3">
      <c r="A45" s="107"/>
      <c r="B45" s="39" t="s">
        <v>62</v>
      </c>
      <c r="C45" s="40">
        <f>SUM(C33:C44)</f>
        <v>560678080.66999996</v>
      </c>
    </row>
    <row r="46" spans="1:3" ht="25.5">
      <c r="A46" s="108" t="s">
        <v>5</v>
      </c>
      <c r="B46" s="41" t="s">
        <v>266</v>
      </c>
      <c r="C46" s="37">
        <v>119888380.43000007</v>
      </c>
    </row>
    <row r="47" spans="1:3">
      <c r="A47" s="109"/>
      <c r="B47" s="41" t="s">
        <v>267</v>
      </c>
      <c r="C47" s="37">
        <v>16988201.460000008</v>
      </c>
    </row>
    <row r="48" spans="1:3" ht="25.5">
      <c r="A48" s="109"/>
      <c r="B48" s="41" t="s">
        <v>268</v>
      </c>
      <c r="C48" s="37">
        <v>7664124.7600000007</v>
      </c>
    </row>
    <row r="49" spans="1:3">
      <c r="A49" s="109"/>
      <c r="B49" s="41" t="s">
        <v>269</v>
      </c>
      <c r="C49" s="37">
        <v>30873981.729999997</v>
      </c>
    </row>
    <row r="50" spans="1:3" ht="38.25">
      <c r="A50" s="109"/>
      <c r="B50" s="41" t="s">
        <v>270</v>
      </c>
      <c r="C50" s="37">
        <v>15373.75</v>
      </c>
    </row>
    <row r="51" spans="1:3">
      <c r="A51" s="109"/>
      <c r="B51" s="41" t="s">
        <v>271</v>
      </c>
      <c r="C51" s="37">
        <v>504023109.25999981</v>
      </c>
    </row>
    <row r="52" spans="1:3" ht="25.5">
      <c r="A52" s="109"/>
      <c r="B52" s="41" t="s">
        <v>272</v>
      </c>
      <c r="C52" s="37">
        <v>17715010.630000003</v>
      </c>
    </row>
    <row r="53" spans="1:3">
      <c r="A53" s="109"/>
      <c r="B53" s="41" t="s">
        <v>273</v>
      </c>
      <c r="C53" s="37">
        <v>35335676.449999996</v>
      </c>
    </row>
    <row r="54" spans="1:3">
      <c r="A54" s="109"/>
      <c r="B54" s="41" t="s">
        <v>274</v>
      </c>
      <c r="C54" s="37">
        <v>105912.82</v>
      </c>
    </row>
    <row r="55" spans="1:3">
      <c r="A55" s="109"/>
      <c r="B55" s="41" t="s">
        <v>275</v>
      </c>
      <c r="C55" s="37">
        <v>0</v>
      </c>
    </row>
    <row r="56" spans="1:3" ht="38.25">
      <c r="A56" s="109"/>
      <c r="B56" s="41" t="s">
        <v>276</v>
      </c>
      <c r="C56" s="37">
        <v>9517757.2300000004</v>
      </c>
    </row>
    <row r="57" spans="1:3">
      <c r="A57" s="109"/>
      <c r="B57" s="41" t="s">
        <v>277</v>
      </c>
      <c r="C57" s="37">
        <v>3269251.1800000006</v>
      </c>
    </row>
    <row r="58" spans="1:3">
      <c r="A58" s="107"/>
      <c r="B58" s="39" t="s">
        <v>63</v>
      </c>
      <c r="C58" s="40">
        <f>SUM(C46:C57)</f>
        <v>745396779.69999993</v>
      </c>
    </row>
    <row r="59" spans="1:3" ht="25.5">
      <c r="A59" s="110" t="s">
        <v>7</v>
      </c>
      <c r="B59" s="41" t="s">
        <v>278</v>
      </c>
      <c r="C59" s="37">
        <v>0</v>
      </c>
    </row>
    <row r="60" spans="1:3" ht="25.5">
      <c r="A60" s="106"/>
      <c r="B60" s="41" t="s">
        <v>279</v>
      </c>
      <c r="C60" s="37">
        <v>134436.59999999998</v>
      </c>
    </row>
    <row r="61" spans="1:3" ht="25.5">
      <c r="A61" s="106"/>
      <c r="B61" s="41" t="s">
        <v>280</v>
      </c>
      <c r="C61" s="37">
        <v>167518.10999999999</v>
      </c>
    </row>
    <row r="62" spans="1:3" ht="25.5">
      <c r="A62" s="106"/>
      <c r="B62" s="41" t="s">
        <v>281</v>
      </c>
      <c r="C62" s="37">
        <v>3445494.9</v>
      </c>
    </row>
    <row r="63" spans="1:3" ht="25.5">
      <c r="A63" s="106"/>
      <c r="B63" s="41" t="s">
        <v>282</v>
      </c>
      <c r="C63" s="37">
        <v>769152.91999999993</v>
      </c>
    </row>
    <row r="64" spans="1:3">
      <c r="A64" s="106"/>
      <c r="B64" s="41" t="s">
        <v>283</v>
      </c>
      <c r="C64" s="37">
        <v>0</v>
      </c>
    </row>
    <row r="65" spans="1:3" ht="38.25">
      <c r="A65" s="106"/>
      <c r="B65" s="41" t="s">
        <v>284</v>
      </c>
      <c r="C65" s="37">
        <v>164824.19</v>
      </c>
    </row>
    <row r="66" spans="1:3" ht="25.5" customHeight="1">
      <c r="A66" s="106"/>
      <c r="B66" s="41" t="s">
        <v>285</v>
      </c>
      <c r="C66" s="37">
        <v>216737.56</v>
      </c>
    </row>
    <row r="67" spans="1:3">
      <c r="A67" s="106"/>
      <c r="B67" s="41" t="s">
        <v>286</v>
      </c>
      <c r="C67" s="37">
        <v>0</v>
      </c>
    </row>
    <row r="68" spans="1:3">
      <c r="A68" s="106"/>
      <c r="B68" s="41" t="s">
        <v>287</v>
      </c>
      <c r="C68" s="37">
        <v>0</v>
      </c>
    </row>
    <row r="69" spans="1:3">
      <c r="A69" s="106"/>
      <c r="B69" s="41" t="s">
        <v>288</v>
      </c>
      <c r="C69" s="37">
        <v>3110963.83</v>
      </c>
    </row>
    <row r="70" spans="1:3" ht="25.5">
      <c r="A70" s="106"/>
      <c r="B70" s="41" t="s">
        <v>289</v>
      </c>
      <c r="C70" s="37">
        <v>1575.7</v>
      </c>
    </row>
    <row r="71" spans="1:3">
      <c r="A71" s="106"/>
      <c r="B71" s="41" t="s">
        <v>290</v>
      </c>
      <c r="C71" s="37">
        <v>118950.73</v>
      </c>
    </row>
    <row r="72" spans="1:3">
      <c r="A72" s="107"/>
      <c r="B72" s="39" t="s">
        <v>64</v>
      </c>
      <c r="C72" s="40">
        <f>SUM(C59:C71)</f>
        <v>8129654.54</v>
      </c>
    </row>
    <row r="73" spans="1:3">
      <c r="A73" s="110" t="s">
        <v>65</v>
      </c>
      <c r="B73" s="38" t="s">
        <v>291</v>
      </c>
      <c r="C73" s="37">
        <v>1204586.4900000002</v>
      </c>
    </row>
    <row r="74" spans="1:3">
      <c r="A74" s="106"/>
      <c r="B74" s="38" t="s">
        <v>292</v>
      </c>
      <c r="C74" s="37">
        <v>62719441.770000026</v>
      </c>
    </row>
    <row r="75" spans="1:3">
      <c r="A75" s="106"/>
      <c r="B75" s="38" t="s">
        <v>293</v>
      </c>
      <c r="C75" s="37">
        <v>2855977.9900000007</v>
      </c>
    </row>
    <row r="76" spans="1:3">
      <c r="A76" s="106"/>
      <c r="B76" s="38" t="s">
        <v>294</v>
      </c>
      <c r="C76" s="37">
        <v>837027.1</v>
      </c>
    </row>
    <row r="77" spans="1:3">
      <c r="A77" s="106"/>
      <c r="B77" s="38" t="s">
        <v>295</v>
      </c>
      <c r="C77" s="37">
        <v>1126427.46</v>
      </c>
    </row>
    <row r="78" spans="1:3" ht="14.25" customHeight="1">
      <c r="A78" s="106"/>
      <c r="B78" s="36" t="s">
        <v>296</v>
      </c>
      <c r="C78" s="37">
        <v>0</v>
      </c>
    </row>
    <row r="79" spans="1:3">
      <c r="A79" s="107"/>
      <c r="B79" s="42" t="s">
        <v>66</v>
      </c>
      <c r="C79" s="43">
        <f>SUM(C73:C78)</f>
        <v>68743460.810000017</v>
      </c>
    </row>
    <row r="80" spans="1:3" ht="27" customHeight="1">
      <c r="A80" s="104" t="s">
        <v>67</v>
      </c>
      <c r="B80" s="44" t="s">
        <v>297</v>
      </c>
      <c r="C80" s="37">
        <v>141467.88000000003</v>
      </c>
    </row>
    <row r="81" spans="1:3" ht="27" customHeight="1">
      <c r="A81" s="105"/>
      <c r="B81" s="45" t="s">
        <v>68</v>
      </c>
      <c r="C81" s="43">
        <f>SUM(C80)</f>
        <v>141467.88000000003</v>
      </c>
    </row>
    <row r="82" spans="1:3" ht="38.25">
      <c r="A82" s="104" t="s">
        <v>298</v>
      </c>
      <c r="B82" s="41" t="s">
        <v>299</v>
      </c>
      <c r="C82" s="37">
        <v>82052.19</v>
      </c>
    </row>
    <row r="83" spans="1:3" ht="27" customHeight="1">
      <c r="A83" s="105"/>
      <c r="B83" s="45" t="s">
        <v>68</v>
      </c>
      <c r="C83" s="43">
        <f>SUM(C82)</f>
        <v>82052.19</v>
      </c>
    </row>
    <row r="84" spans="1:3">
      <c r="A84" s="46"/>
      <c r="B84" s="47" t="s">
        <v>9</v>
      </c>
      <c r="C84" s="48">
        <f>+C81+C79+C72+C58+C45+C32+C83</f>
        <v>1525195234.1399999</v>
      </c>
    </row>
    <row r="85" spans="1:3">
      <c r="A85" s="46"/>
      <c r="B85" s="49" t="s">
        <v>69</v>
      </c>
      <c r="C85" s="37">
        <v>1977482.7800000005</v>
      </c>
    </row>
    <row r="86" spans="1:3">
      <c r="A86" s="46"/>
      <c r="B86" s="50" t="s">
        <v>70</v>
      </c>
      <c r="C86" s="51">
        <f>+C84-C85</f>
        <v>1523217751.3599999</v>
      </c>
    </row>
    <row r="88" spans="1:3">
      <c r="C88" s="52"/>
    </row>
  </sheetData>
  <sheetProtection algorithmName="SHA-512" hashValue="Tezhx3Lm+CLYT/cGkDJdrX3V1x5dEvRkh5yGoyw5AfVFcj1BkP4jhemCdS9UlZsZwtuS4Zwj9sYDT6SC7hIrmQ==" saltValue="SeEUxGt8USPz1TyaVF2Row==" spinCount="100000" sheet="1" objects="1" scenarios="1"/>
  <mergeCells count="9">
    <mergeCell ref="A82:A83"/>
    <mergeCell ref="A80:A81"/>
    <mergeCell ref="A2:C2"/>
    <mergeCell ref="B3:C3"/>
    <mergeCell ref="A5:A32"/>
    <mergeCell ref="A33:A45"/>
    <mergeCell ref="A46:A58"/>
    <mergeCell ref="A59:A72"/>
    <mergeCell ref="A73:A7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3"/>
  <sheetViews>
    <sheetView workbookViewId="0">
      <selection activeCell="A2" sqref="A2:C2"/>
    </sheetView>
  </sheetViews>
  <sheetFormatPr defaultRowHeight="14.25"/>
  <cols>
    <col min="1" max="1" width="6.75" style="23" customWidth="1"/>
    <col min="2" max="2" width="90.75" style="23" customWidth="1"/>
    <col min="3" max="3" width="20.75" style="23" customWidth="1"/>
    <col min="5" max="5" width="63.75" customWidth="1"/>
  </cols>
  <sheetData>
    <row r="2" spans="1:3" ht="14.25" customHeight="1">
      <c r="A2" s="90" t="s">
        <v>141</v>
      </c>
      <c r="B2" s="90"/>
      <c r="C2" s="90"/>
    </row>
    <row r="3" spans="1:3">
      <c r="A3" s="58"/>
      <c r="B3" s="97" t="s">
        <v>23</v>
      </c>
      <c r="C3" s="97"/>
    </row>
    <row r="4" spans="1:3">
      <c r="A4" s="58"/>
      <c r="B4" s="53" t="s">
        <v>1</v>
      </c>
      <c r="C4" s="54" t="s">
        <v>2</v>
      </c>
    </row>
    <row r="5" spans="1:3" ht="24" customHeight="1">
      <c r="A5" s="111" t="s">
        <v>3</v>
      </c>
      <c r="B5" s="59" t="s">
        <v>154</v>
      </c>
      <c r="C5" s="60">
        <v>9245063.7299999855</v>
      </c>
    </row>
    <row r="6" spans="1:3" ht="24" customHeight="1">
      <c r="A6" s="111"/>
      <c r="B6" s="61" t="s">
        <v>155</v>
      </c>
      <c r="C6" s="60">
        <v>15341335.840000002</v>
      </c>
    </row>
    <row r="7" spans="1:3" ht="24" customHeight="1">
      <c r="A7" s="111"/>
      <c r="B7" s="61" t="s">
        <v>156</v>
      </c>
      <c r="C7" s="60">
        <v>694388.07</v>
      </c>
    </row>
    <row r="8" spans="1:3" ht="24" customHeight="1">
      <c r="A8" s="111"/>
      <c r="B8" s="61" t="s">
        <v>157</v>
      </c>
      <c r="C8" s="60">
        <v>271070897.66000044</v>
      </c>
    </row>
    <row r="9" spans="1:3" ht="24" customHeight="1">
      <c r="A9" s="111"/>
      <c r="B9" s="61" t="s">
        <v>158</v>
      </c>
      <c r="C9" s="60">
        <v>2982292.9099999997</v>
      </c>
    </row>
    <row r="10" spans="1:3" ht="24" customHeight="1">
      <c r="A10" s="111"/>
      <c r="B10" s="61" t="s">
        <v>159</v>
      </c>
      <c r="C10" s="60">
        <v>2310147.17</v>
      </c>
    </row>
    <row r="11" spans="1:3" ht="24" customHeight="1">
      <c r="A11" s="111"/>
      <c r="B11" s="61" t="s">
        <v>160</v>
      </c>
      <c r="C11" s="60">
        <v>9523217.2099999972</v>
      </c>
    </row>
    <row r="12" spans="1:3" ht="24" customHeight="1">
      <c r="A12" s="111"/>
      <c r="B12" s="61" t="s">
        <v>161</v>
      </c>
      <c r="C12" s="60">
        <v>182281.39</v>
      </c>
    </row>
    <row r="13" spans="1:3" ht="24" customHeight="1">
      <c r="A13" s="111"/>
      <c r="B13" s="61" t="s">
        <v>162</v>
      </c>
      <c r="C13" s="60">
        <v>14199265.729999995</v>
      </c>
    </row>
    <row r="14" spans="1:3" ht="24" customHeight="1">
      <c r="A14" s="111"/>
      <c r="B14" s="61" t="s">
        <v>163</v>
      </c>
      <c r="C14" s="60">
        <v>665589.1100000001</v>
      </c>
    </row>
    <row r="15" spans="1:3" ht="24" customHeight="1">
      <c r="A15" s="111"/>
      <c r="B15" s="61" t="s">
        <v>164</v>
      </c>
      <c r="C15" s="60">
        <v>7881627.5</v>
      </c>
    </row>
    <row r="16" spans="1:3" ht="24" customHeight="1">
      <c r="A16" s="111"/>
      <c r="B16" s="61" t="s">
        <v>165</v>
      </c>
      <c r="C16" s="60">
        <v>974608.7</v>
      </c>
    </row>
    <row r="17" spans="1:3" ht="24" customHeight="1">
      <c r="A17" s="111"/>
      <c r="B17" s="61" t="s">
        <v>166</v>
      </c>
      <c r="C17" s="60">
        <v>108081.78</v>
      </c>
    </row>
    <row r="18" spans="1:3" ht="24" customHeight="1">
      <c r="A18" s="111"/>
      <c r="B18" s="61" t="s">
        <v>167</v>
      </c>
      <c r="C18" s="60">
        <v>131937.21</v>
      </c>
    </row>
    <row r="19" spans="1:3" ht="24" customHeight="1">
      <c r="A19" s="111"/>
      <c r="B19" s="61" t="s">
        <v>168</v>
      </c>
      <c r="C19" s="60">
        <v>312917.31</v>
      </c>
    </row>
    <row r="20" spans="1:3" ht="24" customHeight="1">
      <c r="A20" s="111"/>
      <c r="B20" s="61" t="s">
        <v>169</v>
      </c>
      <c r="C20" s="60">
        <v>26893.86</v>
      </c>
    </row>
    <row r="21" spans="1:3" ht="24" customHeight="1">
      <c r="A21" s="111"/>
      <c r="B21" s="61" t="s">
        <v>170</v>
      </c>
      <c r="C21" s="60">
        <v>158640.07</v>
      </c>
    </row>
    <row r="22" spans="1:3" ht="24" customHeight="1">
      <c r="A22" s="111"/>
      <c r="B22" s="59" t="s">
        <v>171</v>
      </c>
      <c r="C22" s="60">
        <v>58161.34</v>
      </c>
    </row>
    <row r="23" spans="1:3" ht="24" customHeight="1">
      <c r="A23" s="111"/>
      <c r="B23" s="59" t="s">
        <v>172</v>
      </c>
      <c r="C23" s="60">
        <v>91273.83</v>
      </c>
    </row>
    <row r="24" spans="1:3" ht="24" customHeight="1">
      <c r="A24" s="111"/>
      <c r="B24" s="59" t="s">
        <v>173</v>
      </c>
      <c r="C24" s="60">
        <v>19650.499999999996</v>
      </c>
    </row>
    <row r="25" spans="1:3" ht="24" customHeight="1">
      <c r="A25" s="111"/>
      <c r="B25" s="59" t="s">
        <v>174</v>
      </c>
      <c r="C25" s="60">
        <v>82287.600000000006</v>
      </c>
    </row>
    <row r="26" spans="1:3" ht="24" customHeight="1">
      <c r="A26" s="111"/>
      <c r="B26" s="59" t="s">
        <v>175</v>
      </c>
      <c r="C26" s="60">
        <v>15182.94</v>
      </c>
    </row>
    <row r="27" spans="1:3" ht="24" customHeight="1">
      <c r="A27" s="111"/>
      <c r="B27" s="59" t="s">
        <v>176</v>
      </c>
      <c r="C27" s="60">
        <v>199308.1</v>
      </c>
    </row>
    <row r="28" spans="1:3" ht="24" customHeight="1">
      <c r="A28" s="111"/>
      <c r="B28" s="59" t="s">
        <v>177</v>
      </c>
      <c r="C28" s="60">
        <v>892167.30999999994</v>
      </c>
    </row>
    <row r="29" spans="1:3" ht="24" customHeight="1">
      <c r="A29" s="111"/>
      <c r="B29" s="59" t="s">
        <v>178</v>
      </c>
      <c r="C29" s="60">
        <v>46141.520000000004</v>
      </c>
    </row>
    <row r="30" spans="1:3" ht="24" customHeight="1">
      <c r="A30" s="111"/>
      <c r="B30" s="59" t="s">
        <v>179</v>
      </c>
      <c r="C30" s="60">
        <v>3865.17</v>
      </c>
    </row>
    <row r="31" spans="1:3" ht="24" customHeight="1">
      <c r="A31" s="111"/>
      <c r="B31" s="59" t="s">
        <v>180</v>
      </c>
      <c r="C31" s="60">
        <v>5200</v>
      </c>
    </row>
    <row r="32" spans="1:3" ht="24" customHeight="1">
      <c r="A32" s="111"/>
      <c r="B32" s="59" t="s">
        <v>181</v>
      </c>
      <c r="C32" s="60">
        <v>3726669.99</v>
      </c>
    </row>
    <row r="33" spans="1:3" ht="24" customHeight="1">
      <c r="A33" s="111"/>
      <c r="B33" s="59" t="s">
        <v>182</v>
      </c>
      <c r="C33" s="60">
        <v>1715126.93</v>
      </c>
    </row>
    <row r="34" spans="1:3" ht="24" customHeight="1">
      <c r="A34" s="111"/>
      <c r="B34" s="59" t="s">
        <v>183</v>
      </c>
      <c r="C34" s="60">
        <v>13170648.149999997</v>
      </c>
    </row>
    <row r="35" spans="1:3" ht="24" customHeight="1">
      <c r="A35" s="111"/>
      <c r="B35" s="59" t="s">
        <v>184</v>
      </c>
      <c r="C35" s="60">
        <v>172250</v>
      </c>
    </row>
    <row r="36" spans="1:3" ht="24" customHeight="1">
      <c r="A36" s="111"/>
      <c r="B36" s="59" t="s">
        <v>185</v>
      </c>
      <c r="C36" s="60">
        <v>199999.99</v>
      </c>
    </row>
    <row r="37" spans="1:3" ht="24" customHeight="1">
      <c r="A37" s="111"/>
      <c r="B37" s="59" t="s">
        <v>186</v>
      </c>
      <c r="C37" s="60">
        <v>245800.6</v>
      </c>
    </row>
    <row r="38" spans="1:3" ht="24" customHeight="1">
      <c r="A38" s="111"/>
      <c r="B38" s="59" t="s">
        <v>187</v>
      </c>
      <c r="C38" s="60">
        <v>867771.82000000007</v>
      </c>
    </row>
    <row r="39" spans="1:3" ht="24" customHeight="1">
      <c r="A39" s="111"/>
      <c r="B39" s="59" t="s">
        <v>188</v>
      </c>
      <c r="C39" s="60">
        <v>67699.75</v>
      </c>
    </row>
    <row r="40" spans="1:3" ht="24" customHeight="1">
      <c r="A40" s="111"/>
      <c r="B40" s="59" t="s">
        <v>189</v>
      </c>
      <c r="C40" s="60">
        <v>220450</v>
      </c>
    </row>
    <row r="41" spans="1:3" ht="24" customHeight="1">
      <c r="A41" s="111"/>
      <c r="B41" s="59" t="s">
        <v>190</v>
      </c>
      <c r="C41" s="60">
        <v>599119.21</v>
      </c>
    </row>
    <row r="42" spans="1:3" ht="24" customHeight="1">
      <c r="A42" s="111"/>
      <c r="B42" s="59" t="s">
        <v>191</v>
      </c>
      <c r="C42" s="60">
        <v>10273.75</v>
      </c>
    </row>
    <row r="43" spans="1:3" ht="24" customHeight="1">
      <c r="A43" s="111"/>
      <c r="B43" s="59" t="s">
        <v>92</v>
      </c>
      <c r="C43" s="60">
        <v>6000</v>
      </c>
    </row>
    <row r="44" spans="1:3" ht="24" customHeight="1">
      <c r="A44" s="111"/>
      <c r="B44" s="59" t="s">
        <v>192</v>
      </c>
      <c r="C44" s="60">
        <v>38203.089999999997</v>
      </c>
    </row>
    <row r="45" spans="1:3" ht="24" customHeight="1">
      <c r="A45" s="111"/>
      <c r="B45" s="59" t="s">
        <v>193</v>
      </c>
      <c r="C45" s="60">
        <v>19538.11</v>
      </c>
    </row>
    <row r="46" spans="1:3" ht="24" customHeight="1">
      <c r="A46" s="111"/>
      <c r="B46" s="62" t="s">
        <v>194</v>
      </c>
      <c r="C46" s="60">
        <v>48632.800000000003</v>
      </c>
    </row>
    <row r="47" spans="1:3" ht="24" customHeight="1">
      <c r="A47" s="111"/>
      <c r="B47" s="59" t="s">
        <v>195</v>
      </c>
      <c r="C47" s="60">
        <v>4788.62</v>
      </c>
    </row>
    <row r="48" spans="1:3" ht="24" customHeight="1">
      <c r="A48" s="111"/>
      <c r="B48" s="59" t="s">
        <v>93</v>
      </c>
      <c r="C48" s="60">
        <v>11793.3</v>
      </c>
    </row>
    <row r="49" spans="1:3" ht="24" customHeight="1">
      <c r="A49" s="111"/>
      <c r="B49" s="59" t="s">
        <v>196</v>
      </c>
      <c r="C49" s="60">
        <v>68787.34</v>
      </c>
    </row>
    <row r="50" spans="1:3" ht="14.25" customHeight="1">
      <c r="A50" s="112"/>
      <c r="B50" s="63" t="s">
        <v>4</v>
      </c>
      <c r="C50" s="55">
        <f>SUM(C5:C49)</f>
        <v>358415977.01000041</v>
      </c>
    </row>
    <row r="51" spans="1:3" ht="25.5">
      <c r="A51" s="113" t="s">
        <v>95</v>
      </c>
      <c r="B51" s="59" t="s">
        <v>197</v>
      </c>
      <c r="C51" s="60">
        <v>145026.42000000001</v>
      </c>
    </row>
    <row r="52" spans="1:3" ht="14.25" customHeight="1">
      <c r="A52" s="111"/>
      <c r="B52" s="63" t="s">
        <v>94</v>
      </c>
      <c r="C52" s="55">
        <f>+C51</f>
        <v>145026.42000000001</v>
      </c>
    </row>
    <row r="53" spans="1:3" ht="14.25" customHeight="1">
      <c r="A53" s="64"/>
      <c r="B53" s="56" t="s">
        <v>9</v>
      </c>
      <c r="C53" s="57">
        <f>+C50+C52</f>
        <v>358561003.43000042</v>
      </c>
    </row>
  </sheetData>
  <sheetProtection algorithmName="SHA-512" hashValue="0o/3HI6og3dcJSUY3i1K68AeoSgEZatzP5QQ7xmU301JA+GW1kvk4Kht6oVUbxo6mYi9AOcxOy790GOLbMSfEg==" saltValue="lR7v2wyl6t94MhJoHfhbNQ==" spinCount="100000" sheet="1" objects="1" scenarios="1"/>
  <mergeCells count="4">
    <mergeCell ref="A2:C2"/>
    <mergeCell ref="B3:C3"/>
    <mergeCell ref="A5:A50"/>
    <mergeCell ref="A51:A5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>
      <selection activeCell="A2" sqref="A2:C2"/>
    </sheetView>
  </sheetViews>
  <sheetFormatPr defaultRowHeight="14.25"/>
  <cols>
    <col min="1" max="1" width="6.75" style="23" customWidth="1"/>
    <col min="2" max="2" width="90.75" style="23" customWidth="1"/>
    <col min="3" max="3" width="20.75" style="23" customWidth="1"/>
    <col min="5" max="5" width="57.375" customWidth="1"/>
  </cols>
  <sheetData>
    <row r="2" spans="1:3" ht="14.25" customHeight="1">
      <c r="A2" s="90" t="s">
        <v>141</v>
      </c>
      <c r="B2" s="90"/>
      <c r="C2" s="90"/>
    </row>
    <row r="3" spans="1:3">
      <c r="A3" s="58"/>
      <c r="B3" s="97" t="s">
        <v>24</v>
      </c>
      <c r="C3" s="97"/>
    </row>
    <row r="4" spans="1:3">
      <c r="A4" s="58"/>
      <c r="B4" s="53" t="s">
        <v>1</v>
      </c>
      <c r="C4" s="54" t="s">
        <v>2</v>
      </c>
    </row>
    <row r="5" spans="1:3" ht="38.25">
      <c r="A5" s="111" t="s">
        <v>3</v>
      </c>
      <c r="B5" s="59" t="s">
        <v>213</v>
      </c>
      <c r="C5" s="67">
        <v>3441244.2599999979</v>
      </c>
    </row>
    <row r="6" spans="1:3" ht="25.5">
      <c r="A6" s="111"/>
      <c r="B6" s="61" t="s">
        <v>214</v>
      </c>
      <c r="C6" s="67">
        <v>923294.77000000025</v>
      </c>
    </row>
    <row r="7" spans="1:3" ht="25.5">
      <c r="A7" s="111"/>
      <c r="B7" s="61" t="s">
        <v>215</v>
      </c>
      <c r="C7" s="67">
        <v>2240807.0999999996</v>
      </c>
    </row>
    <row r="8" spans="1:3" ht="25.5">
      <c r="A8" s="111"/>
      <c r="B8" s="61" t="s">
        <v>216</v>
      </c>
      <c r="C8" s="67">
        <v>37181.24</v>
      </c>
    </row>
    <row r="9" spans="1:3" ht="38.25">
      <c r="A9" s="111"/>
      <c r="B9" s="61" t="s">
        <v>163</v>
      </c>
      <c r="C9" s="67">
        <v>98309.290000000008</v>
      </c>
    </row>
    <row r="10" spans="1:3" ht="25.5">
      <c r="A10" s="111"/>
      <c r="B10" s="61" t="s">
        <v>217</v>
      </c>
      <c r="C10" s="67">
        <v>450.65</v>
      </c>
    </row>
    <row r="11" spans="1:3" ht="25.5">
      <c r="A11" s="111"/>
      <c r="B11" s="61" t="s">
        <v>218</v>
      </c>
      <c r="C11" s="67">
        <v>172168.89</v>
      </c>
    </row>
    <row r="12" spans="1:3" ht="25.5">
      <c r="A12" s="111"/>
      <c r="B12" s="61" t="s">
        <v>219</v>
      </c>
      <c r="C12" s="67">
        <v>3504.75</v>
      </c>
    </row>
    <row r="13" spans="1:3" ht="25.5">
      <c r="A13" s="111"/>
      <c r="B13" s="61" t="s">
        <v>172</v>
      </c>
      <c r="C13" s="67">
        <v>11443.08</v>
      </c>
    </row>
    <row r="14" spans="1:3" ht="29.25" customHeight="1">
      <c r="A14" s="111"/>
      <c r="B14" s="61" t="s">
        <v>220</v>
      </c>
      <c r="C14" s="67">
        <v>7358.09</v>
      </c>
    </row>
    <row r="15" spans="1:3" ht="25.5">
      <c r="A15" s="111"/>
      <c r="B15" s="61" t="s">
        <v>174</v>
      </c>
      <c r="C15" s="67">
        <v>11482.32</v>
      </c>
    </row>
    <row r="16" spans="1:3" ht="24" customHeight="1">
      <c r="A16" s="111"/>
      <c r="B16" s="61" t="s">
        <v>71</v>
      </c>
      <c r="C16" s="67">
        <v>31459.7</v>
      </c>
    </row>
    <row r="17" spans="1:3" ht="25.5">
      <c r="A17" s="111"/>
      <c r="B17" s="61" t="s">
        <v>221</v>
      </c>
      <c r="C17" s="67">
        <v>2429.27</v>
      </c>
    </row>
    <row r="18" spans="1:3" ht="38.25">
      <c r="A18" s="111"/>
      <c r="B18" s="61" t="s">
        <v>222</v>
      </c>
      <c r="C18" s="67">
        <v>1916481.1100000003</v>
      </c>
    </row>
    <row r="19" spans="1:3" ht="25.5">
      <c r="A19" s="111"/>
      <c r="B19" s="61" t="s">
        <v>223</v>
      </c>
      <c r="C19" s="67">
        <v>474479.6100000001</v>
      </c>
    </row>
    <row r="20" spans="1:3" ht="25.5">
      <c r="A20" s="111"/>
      <c r="B20" s="59" t="s">
        <v>185</v>
      </c>
      <c r="C20" s="67">
        <v>32000.01</v>
      </c>
    </row>
    <row r="21" spans="1:3" ht="25.5">
      <c r="A21" s="111"/>
      <c r="B21" s="61" t="s">
        <v>188</v>
      </c>
      <c r="C21" s="67">
        <v>7094.4</v>
      </c>
    </row>
    <row r="22" spans="1:3" ht="31.5" customHeight="1">
      <c r="A22" s="111"/>
      <c r="B22" s="61" t="s">
        <v>224</v>
      </c>
      <c r="C22" s="67">
        <v>2.5</v>
      </c>
    </row>
    <row r="23" spans="1:3" ht="25.5">
      <c r="A23" s="111"/>
      <c r="B23" s="59" t="s">
        <v>93</v>
      </c>
      <c r="C23" s="67">
        <v>1886.94</v>
      </c>
    </row>
    <row r="24" spans="1:3" ht="30" customHeight="1">
      <c r="A24" s="111"/>
      <c r="B24" s="61" t="s">
        <v>225</v>
      </c>
      <c r="C24" s="67">
        <v>48034.8</v>
      </c>
    </row>
    <row r="25" spans="1:3" ht="22.5" customHeight="1">
      <c r="A25" s="111"/>
      <c r="B25" s="59" t="s">
        <v>226</v>
      </c>
      <c r="C25" s="67">
        <v>5985.57</v>
      </c>
    </row>
    <row r="26" spans="1:3" ht="14.25" customHeight="1">
      <c r="A26" s="112"/>
      <c r="B26" s="63" t="s">
        <v>4</v>
      </c>
      <c r="C26" s="65">
        <f>SUM(C5:C25)</f>
        <v>9467098.3499999996</v>
      </c>
    </row>
    <row r="27" spans="1:3" ht="14.25" customHeight="1">
      <c r="A27" s="64"/>
      <c r="B27" s="56" t="s">
        <v>9</v>
      </c>
      <c r="C27" s="66">
        <f>+C26</f>
        <v>9467098.3499999996</v>
      </c>
    </row>
  </sheetData>
  <sheetProtection algorithmName="SHA-512" hashValue="Az1eUFdaRqzJ1gZA9eIOptiTXKzJcU+gaNWI7xvhP9y+G69IA4kisqfIfu4P4hL/pGQED2ge0/IXszBFGHrj8g==" saltValue="l+AkAzlNAEzwvIMhLlTcsQ==" spinCount="100000" sheet="1" objects="1" scenarios="1"/>
  <mergeCells count="3">
    <mergeCell ref="A2:C2"/>
    <mergeCell ref="B3:C3"/>
    <mergeCell ref="A5:A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A2" sqref="A2:C2"/>
    </sheetView>
  </sheetViews>
  <sheetFormatPr defaultRowHeight="14.25"/>
  <cols>
    <col min="1" max="1" width="6.75" style="23" customWidth="1"/>
    <col min="2" max="2" width="90.75" style="23" customWidth="1"/>
    <col min="3" max="3" width="20.75" style="23" customWidth="1"/>
    <col min="5" max="5" width="45.875" customWidth="1"/>
  </cols>
  <sheetData>
    <row r="2" spans="1:3" ht="14.25" customHeight="1">
      <c r="A2" s="90" t="s">
        <v>141</v>
      </c>
      <c r="B2" s="90"/>
      <c r="C2" s="90"/>
    </row>
    <row r="3" spans="1:3">
      <c r="A3" s="58"/>
      <c r="B3" s="97" t="s">
        <v>25</v>
      </c>
      <c r="C3" s="97"/>
    </row>
    <row r="4" spans="1:3">
      <c r="A4" s="58"/>
      <c r="B4" s="53" t="s">
        <v>1</v>
      </c>
      <c r="C4" s="54" t="s">
        <v>2</v>
      </c>
    </row>
    <row r="5" spans="1:3" ht="24.75" customHeight="1">
      <c r="A5" s="111" t="s">
        <v>3</v>
      </c>
      <c r="B5" s="61" t="s">
        <v>143</v>
      </c>
      <c r="C5" s="67">
        <v>1681043.0399999996</v>
      </c>
    </row>
    <row r="6" spans="1:3" ht="24.75" customHeight="1">
      <c r="A6" s="111"/>
      <c r="B6" s="61" t="s">
        <v>144</v>
      </c>
      <c r="C6" s="67">
        <v>1531950.5099999981</v>
      </c>
    </row>
    <row r="7" spans="1:3" ht="24.75" customHeight="1">
      <c r="A7" s="111"/>
      <c r="B7" s="61" t="s">
        <v>145</v>
      </c>
      <c r="C7" s="67">
        <v>7544.869999999999</v>
      </c>
    </row>
    <row r="8" spans="1:3" ht="24.75" customHeight="1">
      <c r="A8" s="111"/>
      <c r="B8" s="61" t="s">
        <v>146</v>
      </c>
      <c r="C8" s="67">
        <v>6572.08</v>
      </c>
    </row>
    <row r="9" spans="1:3" ht="24.75" customHeight="1">
      <c r="A9" s="111"/>
      <c r="B9" s="61" t="s">
        <v>147</v>
      </c>
      <c r="C9" s="67">
        <v>266039.65000000008</v>
      </c>
    </row>
    <row r="10" spans="1:3" ht="24.75" customHeight="1">
      <c r="A10" s="111"/>
      <c r="B10" s="61" t="s">
        <v>148</v>
      </c>
      <c r="C10" s="67">
        <v>888.06</v>
      </c>
    </row>
    <row r="11" spans="1:3" ht="24.75" customHeight="1">
      <c r="A11" s="111"/>
      <c r="B11" s="61" t="s">
        <v>149</v>
      </c>
      <c r="C11" s="67">
        <v>2179.6</v>
      </c>
    </row>
    <row r="12" spans="1:3" ht="24.75" customHeight="1">
      <c r="A12" s="111"/>
      <c r="B12" s="61" t="s">
        <v>150</v>
      </c>
      <c r="C12" s="67">
        <v>42350.37</v>
      </c>
    </row>
    <row r="13" spans="1:3" ht="24.75" customHeight="1">
      <c r="A13" s="111"/>
      <c r="B13" s="61" t="s">
        <v>151</v>
      </c>
      <c r="C13" s="67">
        <v>2685.5</v>
      </c>
    </row>
    <row r="14" spans="1:3" ht="14.25" customHeight="1">
      <c r="A14" s="112"/>
      <c r="B14" s="63" t="s">
        <v>4</v>
      </c>
      <c r="C14" s="65">
        <f>SUM(C5:C13)</f>
        <v>3541253.6799999983</v>
      </c>
    </row>
    <row r="15" spans="1:3" ht="25.5" customHeight="1">
      <c r="A15" s="114" t="s">
        <v>57</v>
      </c>
      <c r="B15" s="61" t="s">
        <v>152</v>
      </c>
      <c r="C15" s="67">
        <v>4630919.8500000015</v>
      </c>
    </row>
    <row r="16" spans="1:3" ht="24" customHeight="1">
      <c r="A16" s="114"/>
      <c r="B16" s="61" t="s">
        <v>153</v>
      </c>
      <c r="C16" s="67">
        <v>533563.43000000017</v>
      </c>
    </row>
    <row r="17" spans="1:3" ht="14.25" customHeight="1">
      <c r="A17" s="111"/>
      <c r="B17" s="63" t="s">
        <v>72</v>
      </c>
      <c r="C17" s="65">
        <f>SUM(C15:C16)</f>
        <v>5164483.2800000012</v>
      </c>
    </row>
    <row r="18" spans="1:3" ht="14.25" customHeight="1">
      <c r="A18" s="64"/>
      <c r="B18" s="56" t="s">
        <v>9</v>
      </c>
      <c r="C18" s="69">
        <f>+C14+C17</f>
        <v>8705736.959999999</v>
      </c>
    </row>
  </sheetData>
  <sheetProtection algorithmName="SHA-512" hashValue="FNf5gHA1K6ZWox/LSdLzLZItQ9T4kC/oR7OisfDNScO5jR3Km+d8ftJ7LI2YJwKQXG/eJUGOEFlVOhaUvghgVg==" saltValue="31ZAdMeDZ6MEHKMAoMSl1A==" spinCount="100000" sheet="1" objects="1" scenarios="1"/>
  <mergeCells count="4">
    <mergeCell ref="A2:C2"/>
    <mergeCell ref="B3:C3"/>
    <mergeCell ref="A5:A14"/>
    <mergeCell ref="A15:A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/>
  </sheetViews>
  <sheetFormatPr defaultRowHeight="14.25"/>
  <cols>
    <col min="1" max="1" width="6.75" style="23" customWidth="1"/>
    <col min="2" max="2" width="90.75" style="23" customWidth="1"/>
    <col min="3" max="3" width="20.75" style="23" customWidth="1"/>
  </cols>
  <sheetData>
    <row r="2" spans="1:3" ht="14.25" customHeight="1">
      <c r="A2" s="90" t="s">
        <v>141</v>
      </c>
      <c r="B2" s="90"/>
      <c r="C2" s="90"/>
    </row>
    <row r="3" spans="1:3">
      <c r="A3" s="58"/>
      <c r="B3" s="97" t="s">
        <v>10</v>
      </c>
      <c r="C3" s="97"/>
    </row>
    <row r="4" spans="1:3">
      <c r="A4" s="58"/>
      <c r="B4" s="53" t="s">
        <v>1</v>
      </c>
      <c r="C4" s="54" t="s">
        <v>2</v>
      </c>
    </row>
    <row r="5" spans="1:3">
      <c r="A5" s="111" t="s">
        <v>11</v>
      </c>
      <c r="B5" s="61" t="s">
        <v>12</v>
      </c>
      <c r="C5" s="67">
        <v>18043355.290000007</v>
      </c>
    </row>
    <row r="6" spans="1:3">
      <c r="A6" s="111"/>
      <c r="B6" s="61" t="s">
        <v>13</v>
      </c>
      <c r="C6" s="67">
        <v>11038694.520000022</v>
      </c>
    </row>
    <row r="7" spans="1:3">
      <c r="A7" s="111"/>
      <c r="B7" s="61" t="s">
        <v>14</v>
      </c>
      <c r="C7" s="67">
        <v>38313594.850000046</v>
      </c>
    </row>
    <row r="8" spans="1:3">
      <c r="A8" s="111"/>
      <c r="B8" s="61" t="s">
        <v>15</v>
      </c>
      <c r="C8" s="67">
        <v>60457152.309999987</v>
      </c>
    </row>
    <row r="9" spans="1:3">
      <c r="A9" s="111"/>
      <c r="B9" s="61" t="s">
        <v>16</v>
      </c>
      <c r="C9" s="67">
        <v>7563225.0900000026</v>
      </c>
    </row>
    <row r="10" spans="1:3">
      <c r="A10" s="111"/>
      <c r="B10" s="61" t="s">
        <v>17</v>
      </c>
      <c r="C10" s="67">
        <v>3996.95</v>
      </c>
    </row>
    <row r="11" spans="1:3">
      <c r="A11" s="112"/>
      <c r="B11" s="63" t="s">
        <v>18</v>
      </c>
      <c r="C11" s="65">
        <f>SUM(C5:C10)</f>
        <v>135420019.01000005</v>
      </c>
    </row>
    <row r="12" spans="1:3">
      <c r="A12" s="64"/>
      <c r="B12" s="56" t="s">
        <v>9</v>
      </c>
      <c r="C12" s="69">
        <f>+C11</f>
        <v>135420019.01000005</v>
      </c>
    </row>
    <row r="14" spans="1:3">
      <c r="C14" s="52"/>
    </row>
  </sheetData>
  <sheetProtection algorithmName="SHA-512" hashValue="wy0jlm9RvHFTr/nf5bUTtQiLW09L4UQHEBYd+yiWQeThQ6mo7hOcpIvG2PzKhteIHx3bsQzXsZdrSNTHcenjqw==" saltValue="eDIjkrWJB4EaEcbW0YksyA==" spinCount="100000" sheet="1" objects="1" scenarios="1"/>
  <mergeCells count="3">
    <mergeCell ref="A2:C2"/>
    <mergeCell ref="B3:C3"/>
    <mergeCell ref="A5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2"/>
  <sheetViews>
    <sheetView workbookViewId="0">
      <selection activeCell="D20" sqref="D20"/>
    </sheetView>
  </sheetViews>
  <sheetFormatPr defaultRowHeight="14.25"/>
  <cols>
    <col min="1" max="1" width="6.75" style="23" customWidth="1"/>
    <col min="2" max="2" width="90.75" style="23" customWidth="1"/>
    <col min="3" max="3" width="20.75" style="23" customWidth="1"/>
    <col min="4" max="4" width="12" bestFit="1" customWidth="1"/>
    <col min="5" max="5" width="33.25" customWidth="1"/>
  </cols>
  <sheetData>
    <row r="2" spans="1:3">
      <c r="A2" s="90" t="s">
        <v>141</v>
      </c>
      <c r="B2" s="90"/>
      <c r="C2" s="90"/>
    </row>
    <row r="3" spans="1:3">
      <c r="A3" s="58"/>
      <c r="B3" s="97" t="s">
        <v>0</v>
      </c>
      <c r="C3" s="97"/>
    </row>
    <row r="4" spans="1:3">
      <c r="A4" s="58"/>
      <c r="B4" s="53" t="s">
        <v>1</v>
      </c>
      <c r="C4" s="54" t="s">
        <v>2</v>
      </c>
    </row>
    <row r="5" spans="1:3" ht="14.25" customHeight="1">
      <c r="A5" s="111" t="s">
        <v>5</v>
      </c>
      <c r="B5" s="61" t="s">
        <v>96</v>
      </c>
      <c r="C5" s="73">
        <v>1264741.0700595994</v>
      </c>
    </row>
    <row r="6" spans="1:3" ht="14.25" customHeight="1">
      <c r="A6" s="111"/>
      <c r="B6" s="61" t="s">
        <v>97</v>
      </c>
      <c r="C6" s="73">
        <v>10149618.263612699</v>
      </c>
    </row>
    <row r="7" spans="1:3" ht="14.25" customHeight="1">
      <c r="A7" s="111"/>
      <c r="B7" s="61" t="s">
        <v>98</v>
      </c>
      <c r="C7" s="73">
        <v>125901678.77018936</v>
      </c>
    </row>
    <row r="8" spans="1:3" ht="14.25" customHeight="1">
      <c r="A8" s="111"/>
      <c r="B8" s="61" t="s">
        <v>101</v>
      </c>
      <c r="C8" s="73">
        <v>8203216.4836210888</v>
      </c>
    </row>
    <row r="9" spans="1:3">
      <c r="A9" s="111"/>
      <c r="B9" s="61" t="s">
        <v>99</v>
      </c>
      <c r="C9" s="73">
        <v>269255.35031710006</v>
      </c>
    </row>
    <row r="10" spans="1:3">
      <c r="A10" s="111"/>
      <c r="B10" s="61" t="s">
        <v>100</v>
      </c>
      <c r="C10" s="73">
        <v>1162190.3743855003</v>
      </c>
    </row>
    <row r="11" spans="1:3">
      <c r="A11" s="111"/>
      <c r="B11" s="61" t="s">
        <v>102</v>
      </c>
      <c r="C11" s="73">
        <v>535989.9028598998</v>
      </c>
    </row>
    <row r="12" spans="1:3">
      <c r="A12" s="111"/>
      <c r="B12" s="61" t="s">
        <v>103</v>
      </c>
      <c r="C12" s="73">
        <v>10228854.563793901</v>
      </c>
    </row>
    <row r="13" spans="1:3">
      <c r="A13" s="111"/>
      <c r="B13" s="61" t="s">
        <v>104</v>
      </c>
      <c r="C13" s="73">
        <v>8012144.394045311</v>
      </c>
    </row>
    <row r="14" spans="1:3">
      <c r="A14" s="111"/>
      <c r="B14" s="61" t="s">
        <v>105</v>
      </c>
      <c r="C14" s="73">
        <v>6378267.0725348005</v>
      </c>
    </row>
    <row r="15" spans="1:3">
      <c r="A15" s="111"/>
      <c r="B15" s="61" t="s">
        <v>106</v>
      </c>
      <c r="C15" s="73">
        <v>12962.759730000002</v>
      </c>
    </row>
    <row r="16" spans="1:3">
      <c r="A16" s="111"/>
      <c r="B16" s="61" t="s">
        <v>107</v>
      </c>
      <c r="C16" s="73">
        <v>1936793.6516946</v>
      </c>
    </row>
    <row r="17" spans="1:3">
      <c r="A17" s="111"/>
      <c r="B17" s="61" t="s">
        <v>108</v>
      </c>
      <c r="C17" s="73">
        <v>493859.27442010009</v>
      </c>
    </row>
    <row r="18" spans="1:3">
      <c r="A18" s="111"/>
      <c r="B18" s="61" t="s">
        <v>109</v>
      </c>
      <c r="C18" s="73">
        <v>542681.01124289993</v>
      </c>
    </row>
    <row r="19" spans="1:3">
      <c r="A19" s="111"/>
      <c r="B19" s="61" t="s">
        <v>110</v>
      </c>
      <c r="C19" s="73">
        <v>562695.25573599967</v>
      </c>
    </row>
    <row r="20" spans="1:3">
      <c r="A20" s="111"/>
      <c r="B20" s="61" t="s">
        <v>111</v>
      </c>
      <c r="C20" s="73">
        <v>33034.822525300006</v>
      </c>
    </row>
    <row r="21" spans="1:3">
      <c r="A21" s="111"/>
      <c r="B21" s="61" t="s">
        <v>112</v>
      </c>
      <c r="C21" s="73">
        <v>2615693.6923125992</v>
      </c>
    </row>
    <row r="22" spans="1:3">
      <c r="A22" s="111"/>
      <c r="B22" s="61" t="s">
        <v>113</v>
      </c>
      <c r="C22" s="73">
        <v>3467226.3078449005</v>
      </c>
    </row>
    <row r="23" spans="1:3">
      <c r="A23" s="111"/>
      <c r="B23" s="61" t="s">
        <v>114</v>
      </c>
      <c r="C23" s="73">
        <v>794310.99041740014</v>
      </c>
    </row>
    <row r="24" spans="1:3">
      <c r="A24" s="111"/>
      <c r="B24" s="61" t="s">
        <v>115</v>
      </c>
      <c r="C24" s="73">
        <v>3415.3353903999996</v>
      </c>
    </row>
    <row r="25" spans="1:3">
      <c r="A25" s="111"/>
      <c r="B25" s="61" t="s">
        <v>116</v>
      </c>
      <c r="C25" s="73">
        <v>356834.44124000001</v>
      </c>
    </row>
    <row r="26" spans="1:3">
      <c r="A26" s="111"/>
      <c r="B26" s="61" t="s">
        <v>117</v>
      </c>
      <c r="C26" s="73">
        <v>29746.224960000003</v>
      </c>
    </row>
    <row r="27" spans="1:3">
      <c r="A27" s="111"/>
      <c r="B27" s="61" t="s">
        <v>118</v>
      </c>
      <c r="C27" s="73">
        <v>3262.27448</v>
      </c>
    </row>
    <row r="28" spans="1:3">
      <c r="A28" s="111"/>
      <c r="B28" s="61" t="s">
        <v>119</v>
      </c>
      <c r="C28" s="73">
        <v>85720.673766500011</v>
      </c>
    </row>
    <row r="29" spans="1:3">
      <c r="A29" s="111"/>
      <c r="B29" s="61" t="s">
        <v>120</v>
      </c>
      <c r="C29" s="73">
        <v>2356697.7200692999</v>
      </c>
    </row>
    <row r="30" spans="1:3">
      <c r="A30" s="111"/>
      <c r="B30" s="61" t="s">
        <v>121</v>
      </c>
      <c r="C30" s="73">
        <v>379723.35080639995</v>
      </c>
    </row>
    <row r="31" spans="1:3">
      <c r="A31" s="111"/>
      <c r="B31" s="61" t="s">
        <v>122</v>
      </c>
      <c r="C31" s="73">
        <v>268761.80974400003</v>
      </c>
    </row>
    <row r="32" spans="1:3">
      <c r="A32" s="111"/>
      <c r="B32" s="61" t="s">
        <v>123</v>
      </c>
      <c r="C32" s="73">
        <v>148624.54563729995</v>
      </c>
    </row>
    <row r="33" spans="1:3" ht="25.5">
      <c r="A33" s="111"/>
      <c r="B33" s="61" t="s">
        <v>124</v>
      </c>
      <c r="C33" s="73">
        <v>1582417.7616596995</v>
      </c>
    </row>
    <row r="34" spans="1:3">
      <c r="A34" s="111"/>
      <c r="B34" s="61" t="s">
        <v>125</v>
      </c>
      <c r="C34" s="73">
        <v>723783.00538289966</v>
      </c>
    </row>
    <row r="35" spans="1:3">
      <c r="A35" s="112"/>
      <c r="B35" s="68" t="s">
        <v>6</v>
      </c>
      <c r="C35" s="74">
        <f>SUM(C5:C34)</f>
        <v>188504201.15447953</v>
      </c>
    </row>
    <row r="36" spans="1:3" ht="18" customHeight="1">
      <c r="A36" s="113" t="s">
        <v>7</v>
      </c>
      <c r="B36" s="72" t="s">
        <v>126</v>
      </c>
      <c r="C36" s="73">
        <v>155669.04047099999</v>
      </c>
    </row>
    <row r="37" spans="1:3">
      <c r="A37" s="111"/>
      <c r="B37" s="72" t="s">
        <v>127</v>
      </c>
      <c r="C37" s="73">
        <v>51043.4143988</v>
      </c>
    </row>
    <row r="38" spans="1:3" ht="14.25" customHeight="1">
      <c r="A38" s="111"/>
      <c r="B38" s="61" t="s">
        <v>128</v>
      </c>
      <c r="C38" s="73">
        <v>2927510.621752501</v>
      </c>
    </row>
    <row r="39" spans="1:3">
      <c r="A39" s="111"/>
      <c r="B39" s="61" t="s">
        <v>129</v>
      </c>
      <c r="C39" s="73">
        <v>6389.8393000000005</v>
      </c>
    </row>
    <row r="40" spans="1:3">
      <c r="A40" s="111"/>
      <c r="B40" s="61" t="s">
        <v>130</v>
      </c>
      <c r="C40" s="73">
        <v>574615.07476699993</v>
      </c>
    </row>
    <row r="41" spans="1:3">
      <c r="A41" s="111"/>
      <c r="B41" s="61" t="s">
        <v>131</v>
      </c>
      <c r="C41" s="73">
        <v>129310.40172799998</v>
      </c>
    </row>
    <row r="42" spans="1:3">
      <c r="A42" s="111"/>
      <c r="B42" s="61" t="s">
        <v>132</v>
      </c>
      <c r="C42" s="73">
        <v>304532.19460239995</v>
      </c>
    </row>
    <row r="43" spans="1:3">
      <c r="A43" s="111"/>
      <c r="B43" s="61" t="s">
        <v>133</v>
      </c>
      <c r="C43" s="73">
        <v>513176.64498960006</v>
      </c>
    </row>
    <row r="44" spans="1:3">
      <c r="A44" s="111"/>
      <c r="B44" s="61" t="s">
        <v>134</v>
      </c>
      <c r="C44" s="73">
        <v>35438.428330499992</v>
      </c>
    </row>
    <row r="45" spans="1:3">
      <c r="A45" s="111"/>
      <c r="B45" s="61" t="s">
        <v>135</v>
      </c>
      <c r="C45" s="73">
        <v>445118.03618250007</v>
      </c>
    </row>
    <row r="46" spans="1:3">
      <c r="A46" s="111"/>
      <c r="B46" s="61" t="s">
        <v>136</v>
      </c>
      <c r="C46" s="73">
        <v>62990.615389999999</v>
      </c>
    </row>
    <row r="47" spans="1:3">
      <c r="A47" s="111"/>
      <c r="B47" s="61" t="s">
        <v>137</v>
      </c>
      <c r="C47" s="73">
        <v>115519.50870199999</v>
      </c>
    </row>
    <row r="48" spans="1:3">
      <c r="A48" s="111"/>
      <c r="B48" s="61" t="s">
        <v>138</v>
      </c>
      <c r="C48" s="73">
        <v>415144.28975999984</v>
      </c>
    </row>
    <row r="49" spans="1:3">
      <c r="A49" s="111"/>
      <c r="B49" s="61" t="s">
        <v>142</v>
      </c>
      <c r="C49" s="73">
        <v>307.68074999999999</v>
      </c>
    </row>
    <row r="50" spans="1:3">
      <c r="A50" s="111"/>
      <c r="B50" s="61" t="s">
        <v>139</v>
      </c>
      <c r="C50" s="73">
        <v>125105.09890499999</v>
      </c>
    </row>
    <row r="51" spans="1:3">
      <c r="A51" s="64"/>
      <c r="B51" s="63" t="s">
        <v>8</v>
      </c>
      <c r="C51" s="70">
        <f>SUM(C36:C50)</f>
        <v>5861870.8900293009</v>
      </c>
    </row>
    <row r="52" spans="1:3">
      <c r="A52" s="64"/>
      <c r="B52" s="71" t="s">
        <v>9</v>
      </c>
      <c r="C52" s="75">
        <f>+C35+C51</f>
        <v>194366072.04450884</v>
      </c>
    </row>
  </sheetData>
  <sheetProtection algorithmName="SHA-512" hashValue="h+lHuBK/J1rCBQ2Mi/+xZ9YHwmYjB2vJrFQ07ZckNFPQHZQqSJ9D0lwSNvru9fnvPFykdtucb/bNI+IjpA2YwQ==" saltValue="coMKE0G0UA345WkMbwa/Cg==" spinCount="100000" sheet="1" objects="1" scenarios="1"/>
  <mergeCells count="4">
    <mergeCell ref="A2:C2"/>
    <mergeCell ref="B3:C3"/>
    <mergeCell ref="A5:A35"/>
    <mergeCell ref="A36:A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TDocument" ma:contentTypeID="0x010100EFDC2DF519FC4D8BB117FC66ED8C73E90091CCFC78279E7B4482A71491C057F62F" ma:contentTypeVersion="4" ma:contentTypeDescription="" ma:contentTypeScope="" ma:versionID="5d5642dd5c108037675bf5187d12f95e">
  <xsd:schema xmlns:xsd="http://www.w3.org/2001/XMLSchema" xmlns:xs="http://www.w3.org/2001/XMLSchema" xmlns:p="http://schemas.microsoft.com/office/2006/metadata/properties" xmlns:ns1="http://schemas.microsoft.com/sharepoint/v3" xmlns:ns2="e43436c6-5877-45c6-9011-37768d249360" xmlns:ns3="838b1f35-21c8-4d51-9b19-05ddba14ab3b" targetNamespace="http://schemas.microsoft.com/office/2006/metadata/properties" ma:root="true" ma:fieldsID="b9a3fe7b84068ec72f2215b376fbce7d" ns1:_="" ns2:_="" ns3:_="">
    <xsd:import namespace="http://schemas.microsoft.com/sharepoint/v3"/>
    <xsd:import namespace="e43436c6-5877-45c6-9011-37768d249360"/>
    <xsd:import namespace="838b1f35-21c8-4d51-9b19-05ddba14ab3b"/>
    <xsd:element name="properties">
      <xsd:complexType>
        <xsd:sequence>
          <xsd:element name="documentManagement">
            <xsd:complexType>
              <xsd:all>
                <xsd:element ref="ns2:CMSURL" minOccurs="0"/>
                <xsd:element ref="ns2:NOrdem" minOccurs="0"/>
                <xsd:element ref="ns2:ReferenciaUnica" minOccurs="0"/>
                <xsd:element ref="ns1:RoutingRuleDescription" minOccurs="0"/>
                <xsd:element ref="ns2:CMSClassification" minOccurs="0"/>
                <xsd:element ref="ns2:CMSPostingGuid" minOccurs="0"/>
                <xsd:element ref="ns3:Year" minOccurs="0"/>
                <xsd:element ref="ns2:Postin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description="" ma:internalName="RoutingRule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436c6-5877-45c6-9011-37768d249360" elementFormDefault="qualified">
    <xsd:import namespace="http://schemas.microsoft.com/office/2006/documentManagement/types"/>
    <xsd:import namespace="http://schemas.microsoft.com/office/infopath/2007/PartnerControls"/>
    <xsd:element name="CMSURL" ma:index="8" nillable="true" ma:displayName="CMSURL" ma:internalName="CMSURL">
      <xsd:simpleType>
        <xsd:restriction base="dms:Text"/>
      </xsd:simpleType>
    </xsd:element>
    <xsd:element name="NOrdem" ma:index="9" nillable="true" ma:displayName="NOrdem" ma:internalName="NOrdem">
      <xsd:simpleType>
        <xsd:restriction base="dms:Number"/>
      </xsd:simpleType>
    </xsd:element>
    <xsd:element name="ReferenciaUnica" ma:index="10" nillable="true" ma:displayName="ReferenciaUnica" ma:internalName="ReferenciaUnica">
      <xsd:simpleType>
        <xsd:restriction base="dms:Text"/>
      </xsd:simpleType>
    </xsd:element>
    <xsd:element name="CMSClassification" ma:index="12" nillable="true" ma:displayName="Classification" ma:format="Dropdown" ma:internalName="CMSClassification">
      <xsd:simpleType>
        <xsd:restriction base="dms:Choice">
          <xsd:enumeration value="DECLARAÇÕES DE RECTIFICAÇÃO"/>
          <xsd:enumeration value="OFÍCIOS - CIRCULADOS GABINETE DO DIRECTOR-GERAL"/>
          <xsd:enumeration value="OFÍCIOS - CIRCULADOS INSPECÇÃO TRIBUTÁRIA"/>
          <xsd:enumeration value="$NOW-90"/>
          <xsd:enumeration value="1"/>
          <xsd:enumeration value="91"/>
          <xsd:enumeration value="ABP"/>
          <xsd:enumeration value="ACÓRDÃOS"/>
          <xsd:enumeration value="AÇÚCAR"/>
          <xsd:enumeration value="ADUAN"/>
          <xsd:enumeration value="ADUANEIRA"/>
          <xsd:enumeration value="ADVERTÊNCIA"/>
          <xsd:enumeration value="ARROZ"/>
          <xsd:enumeration value="ASSENTOS"/>
          <xsd:enumeration value="AVES DE CAPOEIRA"/>
          <xsd:enumeration value="AVES DE CAPOEIRA E OVOS"/>
          <xsd:enumeration value="AVISOS"/>
          <xsd:enumeration value="AVISOS BANCO DE PORTUGAL"/>
          <xsd:enumeration value="CARNE DE BOVINO"/>
          <xsd:enumeration value="CARNE DE SUÍNO"/>
          <xsd:enumeration value="CEREAIS"/>
          <xsd:enumeration value="CFI"/>
          <xsd:enumeration value="CIEC"/>
          <xsd:enumeration value="CIEC"/>
          <xsd:enumeration value="CIMI"/>
          <xsd:enumeration value="CIMSISD"/>
          <xsd:enumeration value="CIMT"/>
          <xsd:enumeration value="CIRC"/>
          <xsd:enumeration value="CIRCULARES AT"/>
          <xsd:enumeration value="CIRCULARES DGCI"/>
          <xsd:enumeration value="CIRCULARES E OFÍCIOS CIRCULADOS"/>
          <xsd:enumeration value="CIRS"/>
          <xsd:enumeration value="CISV"/>
          <xsd:enumeration value="CISV"/>
          <xsd:enumeration value="CIUC"/>
          <xsd:enumeration value="CIVA"/>
          <xsd:enumeration value="COMUNITÁRIA"/>
          <xsd:enumeration value="CPPT"/>
          <xsd:enumeration value="DC"/>
          <xsd:enumeration value="DECLARAÇÕES"/>
          <xsd:enumeration value="DECLARAÇÕES DE RETIFICAÇÃO"/>
          <xsd:enumeration value="DECLARAÇÕES EM ATA"/>
          <xsd:enumeration value="DECRETOS"/>
          <xsd:enumeration value="DECRETOS DO PRESIDENTE DA REPÚBLICA"/>
          <xsd:enumeration value="DECRETOS LEGISLATIVOS REGIONAIS"/>
          <xsd:enumeration value="DECRETOS REGULAMENTARES"/>
          <xsd:enumeration value="DECRETOS REGULAMENTARES REGIONAIS"/>
          <xsd:enumeration value="DECRETOS-LEI"/>
          <xsd:enumeration value="DESPACHO"/>
          <xsd:enumeration value="DESPACHOS"/>
          <xsd:enumeration value="DESPACHOS CONJUNTOS"/>
          <xsd:enumeration value="DESPACHOS NORMATIVOS"/>
          <xsd:enumeration value="DIREITOS ADUANEIROS E OUTRAS IMPOSIÇÕES"/>
          <xsd:enumeration value="FINAL"/>
          <xsd:enumeration value="FORMULÁRIO DO PEDIDO DE IPV"/>
          <xsd:enumeration value="IEC"/>
          <xsd:enumeration value="ÍNDICE"/>
          <xsd:enumeration value="ÍNDICE DOS CAPÍTULOS"/>
          <xsd:enumeration value="ÍNDICE REMISSIVO"/>
          <xsd:enumeration value="INFORMAÇÕES COMPLEMENTARES"/>
          <xsd:enumeration value="INFORMAÇÕES PAUTAIS VINCULATIVAS"/>
          <xsd:enumeration value="INSTRUÇÕES"/>
          <xsd:enumeration value="ISV"/>
          <xsd:enumeration value="IVA"/>
          <xsd:enumeration value="LACTICÍNIOS EXPORTADOS SOB A FORMA DE MERCADORIAS FORA DO ANEXO I"/>
          <xsd:enumeration value="LEIS"/>
          <xsd:enumeration value="LEITE E PRODUTOS LÁCTEOS"/>
          <xsd:enumeration value="LGT"/>
          <xsd:enumeration value="MANUAL DE DECISÕES DE CLASSIFICAÇÃO PAUTAL"/>
          <xsd:enumeration value="MANUAL SOBRE CONTINGENTES"/>
          <xsd:enumeration value="MANUAL SOBRE SUSPENSÕES"/>
          <xsd:enumeration value="MELAÇOS"/>
          <xsd:enumeration value="MEURSING (ANEXOS)"/>
          <xsd:enumeration value="MOD. 2-RFI - PEDIDO DE CERTIFICADO DE RESIDÊNCIA FISCAL"/>
          <xsd:enumeration value="NACIONAL"/>
          <xsd:enumeration value="NOMENCLATURAS"/>
          <xsd:enumeration value="NOTAS DE CAPITULO"/>
          <xsd:enumeration value="NOTAS DE SECÇÃO"/>
          <xsd:enumeration value="NOTAS EXPLICATIVAS DA NOMENCLATURA COMBINADA"/>
          <xsd:enumeration value="NOVIDADES"/>
          <xsd:enumeration value="OD"/>
          <xsd:enumeration value="OFÍCIO"/>
          <xsd:enumeration value="OFÍCIOS - CIRCULADOS AVALIAÇÕES"/>
          <xsd:enumeration value="OFÍCIOS - CIRCULADOS CADASTRO"/>
          <xsd:enumeration value="OFÍCIOS - CIRCULADOS COBRANÇA"/>
          <xsd:enumeration value="OFÍCIOS - CIRCULADOS CONTRIBUIÇÃO AUTÁRQUICA"/>
          <xsd:enumeration value="OFÍCIOS - CIRCULADOS DA DSCC"/>
          <xsd:enumeration value="OFÍCIOS - CIRCULADOS DA DSRC"/>
          <xsd:enumeration value="OFÍCIOS - CIRCULADOS DGCI"/>
          <xsd:enumeration value="OFÍCIOS - CIRCULADOS DS BENEFÍCIOS FISCAIS"/>
          <xsd:enumeration value="OFÍCIOS - CIRCULADOS DS JURÍDICOS E DO CONTENCIOSO"/>
          <xsd:enumeration value="OFÍCIOS - CIRCULADOS DSGCT"/>
          <xsd:enumeration value="OFÍCIOS - CIRCULADOS DSIECV"/>
          <xsd:enumeration value="OFÍCIOS - CIRCULADOS DSL"/>
          <xsd:enumeration value="OFÍCIOS - CIRCULADOS DSRA"/>
          <xsd:enumeration value="OFÍCIOS - CIRCULADOS DSRI"/>
          <xsd:enumeration value="OFÍCIOS - CIRCULADOS DSTA"/>
          <xsd:enumeration value="OFÍCIOS - CIRCULADOS GABINETE DO DIRETOR-GERAL"/>
          <xsd:enumeration value="OFÍCIOS - CIRCULADOS IMI"/>
          <xsd:enumeration value="OFÍCIOS - CIRCULADOS IMPOSTO DO SELO"/>
          <xsd:enumeration value="OFÍCIOS - CIRCULADOS IMPOSTO MUNICIPAL DE VEÍCULOS"/>
          <xsd:enumeration value="OFÍCIOS - CIRCULADOS IMPOSTO ÚNICO DE CIRCULAÇÃO"/>
          <xsd:enumeration value="OFÍCIOS - CIRCULADOS IMPOSTOS DE CIRCULAÇÃO E CAMIONAGEM"/>
          <xsd:enumeration value="OFÍCIOS - CIRCULADOS IMT"/>
          <xsd:enumeration value="OFÍCIOS - CIRCULADOS INSPEÇÃO TRIBUTÁRIA"/>
          <xsd:enumeration value="OFÍCIOS - CIRCULADOS IRC"/>
          <xsd:enumeration value="OFÍCIOS - CIRCULADOS IRS"/>
          <xsd:enumeration value="OFÍCIOS - CIRCULADOS IVA"/>
          <xsd:enumeration value="OFÍCIOS - CIRCULADOS JUSTIÇA TRIBUTÁRIA"/>
          <xsd:enumeration value="OFÍCIOS - CIRCULADOS PLANEAMENTO E ESTATÍSTICA"/>
          <xsd:enumeration value="OFÍCIOS - CIRCULADOS PLANEAMENTO E SISTEMAS DE INFORMAÇÃO"/>
          <xsd:enumeration value="OFÍCIOS - CIRCULADOS SISA E SUCESSÕES E DOAÇÕES"/>
          <xsd:enumeration value="OFÍCIOS - CIRCULARES BENEFÍCIOS FISCAIS"/>
          <xsd:enumeration value="OFÍCIOS - CIRCULARES CA (A)"/>
          <xsd:enumeration value="OFÍCIOS - CIRCULARES DS AVALIAÇÕES"/>
          <xsd:enumeration value="OFÍCIOS - CIRCULARES IR"/>
          <xsd:enumeration value="OFÍCIOS - CIRCULARES IR (X)"/>
          <xsd:enumeration value="OFÍCIOS - CIRCULARES IRC"/>
          <xsd:enumeration value="OFÍCIOS - CIRCULARES IRS"/>
          <xsd:enumeration value="OFÍCIOS - CIRCULARES PLANEAMENTO E ESTATÍSTICA"/>
          <xsd:enumeration value="OFÍCIOS - CIRCULARES SISA/SUCESSÕES DOAÇÕES (D)"/>
          <xsd:enumeration value="OUTRAS TAXAS CÂMBIO"/>
          <xsd:enumeration value="OUTRAS TAXAS DE CÂMBIO"/>
          <xsd:enumeration value="OUTROS DIPLOMAS"/>
          <xsd:enumeration value="OVOS"/>
          <xsd:enumeration value="OVOS E GEMAS DE OVOS EXPORTADOS SOB A FORMA DE MERCADORIAS NÃO ABRANGIDAS PELO ANEXO I DO TRATADO"/>
          <xsd:enumeration value="PARECERES"/>
          <xsd:enumeration value="PARTE I  &gt;   TÍTULO I"/>
          <xsd:enumeration value="PARTE I  &gt;   TÍTULO II"/>
          <xsd:enumeration value="PARTE I  &gt;   TÍTULO III"/>
          <xsd:enumeration value="PARTE I  &gt;   TÍTULO IV"/>
          <xsd:enumeration value="PARTE I  &gt;   TÍTULO IX"/>
          <xsd:enumeration value="PARTE I  &gt;   TÍTULO V"/>
          <xsd:enumeration value="PARTE I  &gt;   TÍTULO VI"/>
          <xsd:enumeration value="PARTE I  &gt;   TÍTULO VII"/>
          <xsd:enumeration value="PARTE I  &gt;   TÍTULO VIII"/>
          <xsd:enumeration value="PARTE II  &gt;   TÍTULO I"/>
          <xsd:enumeration value="PARTE II  &gt;   TÍTULO II"/>
          <xsd:enumeration value="PARTE II  &gt;   TÍTULO III"/>
          <xsd:enumeration value="PARTE II  &gt;   TÍTULO IV"/>
          <xsd:enumeration value="PARTE II  &gt;   TÍTULO V"/>
          <xsd:enumeration value="PARTE II  &gt;   TÍTULO VI"/>
          <xsd:enumeration value="PARTE III  &gt;  TÍTULO I"/>
          <xsd:enumeration value="PARTE III  &gt;  TÍTULO II"/>
          <xsd:enumeration value="PARTE IV  &gt;   TÍTULO I"/>
          <xsd:enumeration value="PARTE IV  &gt;   TÍTULO II"/>
          <xsd:enumeration value="PARTE IV  &gt;  TÍTULO III"/>
          <xsd:enumeration value="PARTE IV  &gt;  TÍTULO IV"/>
          <xsd:enumeration value="PARTE IV A"/>
          <xsd:enumeration value="PARTE V"/>
          <xsd:enumeration value="PARTES ANEXOS"/>
          <xsd:enumeration value="PARTES DA PAUTA DE SERVIÇO"/>
          <xsd:enumeration value="PORTARIAS"/>
          <xsd:enumeration value="PREÂMBULO"/>
          <xsd:enumeration value="PREÇOS UNITÁRIOS"/>
          <xsd:enumeration value="RCPIT"/>
          <xsd:enumeration value="REGIME GERAL DAS INFRAÇÕES TRIBUTÁRIAS (RGIT)"/>
          <xsd:enumeration value="REGRAS GERAIS"/>
          <xsd:enumeration value="REGULAMENTOS"/>
          <xsd:enumeration value="RESOLUÇÕES DA ASSEMBLEIA DA REPÚBLICA"/>
          <xsd:enumeration value="RESOLUÇÕES DAS ASSEMBLEIAS LEGISLATIVAS REGIONAIS"/>
          <xsd:enumeration value="RESOLUÇÕES DO CONSELHO DE MINISTROS"/>
          <xsd:enumeration value="RETIFICAÇÕES"/>
          <xsd:enumeration value="RG"/>
          <xsd:enumeration value="RGIT"/>
          <xsd:enumeration value="RITI"/>
          <xsd:enumeration value="SELO"/>
          <xsd:enumeration value="SUMMARY TABLES"/>
          <xsd:enumeration value="TABELA DE MEURSING"/>
          <xsd:enumeration value="TAXAS DE CÂMBIO DE REFERÊNCIA"/>
          <xsd:enumeration value="TÍTULO I"/>
          <xsd:enumeration value="TÍTULO II"/>
          <xsd:enumeration value="TÍTULO III"/>
          <xsd:enumeration value="TÍTULO IV"/>
          <xsd:enumeration value="TÍTULO IX"/>
          <xsd:enumeration value="TÍTULO V"/>
          <xsd:enumeration value="TÍTULO VI"/>
          <xsd:enumeration value="TÍTULO VII"/>
          <xsd:enumeration value="TÍTULO VIII"/>
          <xsd:enumeration value="TRIB"/>
          <xsd:enumeration value="CORRECÇÃO APLICÁVEL ÀS RESTITUIÇÕES DOS CEREAIS"/>
          <xsd:enumeration value="CORRECÇÃO APLICÁVEL À RESTITUIÇÃO DE MALTE"/>
        </xsd:restriction>
      </xsd:simpleType>
    </xsd:element>
    <xsd:element name="CMSPostingGuid" ma:index="13" nillable="true" ma:displayName="CMSPostingGuid" ma:internalName="CMSPostingGuid">
      <xsd:simpleType>
        <xsd:restriction base="dms:Text"/>
      </xsd:simpleType>
    </xsd:element>
    <xsd:element name="Postings" ma:index="17" nillable="true" ma:displayName="Postings" ma:list="{9a0dbb8a-b5da-4b04-a598-5ef4e40b853a}" ma:internalName="Postings0" ma:showField="Title" ma:web="dde2c9f8-ab19-4c0e-91d9-b16852cb55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1f35-21c8-4d51-9b19-05ddba14ab3b" elementFormDefault="qualified">
    <xsd:import namespace="http://schemas.microsoft.com/office/2006/documentManagement/types"/>
    <xsd:import namespace="http://schemas.microsoft.com/office/infopath/2007/PartnerControls"/>
    <xsd:element name="Year" ma:index="16" nillable="true" ma:displayName="Year" ma:decimals="0" ma:internalName="Year">
      <xsd:simpleType>
        <xsd:restriction base="dms:Number"/>
      </xsd:simple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MSClassification xmlns="e43436c6-5877-45c6-9011-37768d249360" xsi:nil="true"/>
    <NOrdem xmlns="e43436c6-5877-45c6-9011-37768d249360" xsi:nil="true"/>
    <Year xmlns="838b1f35-21c8-4d51-9b19-05ddba14ab3b" xsi:nil="true"/>
    <Postings xmlns="e43436c6-5877-45c6-9011-37768d249360"/>
    <CMSPostingGuid xmlns="e43436c6-5877-45c6-9011-37768d249360" xsi:nil="true"/>
    <CMSURL xmlns="e43436c6-5877-45c6-9011-37768d249360" xsi:nil="true"/>
    <RoutingRuleDescription xmlns="http://schemas.microsoft.com/sharepoint/v3" xsi:nil="true"/>
    <ReferenciaUnica xmlns="e43436c6-5877-45c6-9011-37768d249360" xsi:nil="true"/>
  </documentManagement>
</p:properties>
</file>

<file path=customXml/itemProps1.xml><?xml version="1.0" encoding="utf-8"?>
<ds:datastoreItem xmlns:ds="http://schemas.openxmlformats.org/officeDocument/2006/customXml" ds:itemID="{BCFFDCF6-B3D1-4032-B3ED-1340C234AFB8}"/>
</file>

<file path=customXml/itemProps2.xml><?xml version="1.0" encoding="utf-8"?>
<ds:datastoreItem xmlns:ds="http://schemas.openxmlformats.org/officeDocument/2006/customXml" ds:itemID="{BF891AA2-DED9-424B-82D1-D3599B46E69C}"/>
</file>

<file path=customXml/itemProps3.xml><?xml version="1.0" encoding="utf-8"?>
<ds:datastoreItem xmlns:ds="http://schemas.openxmlformats.org/officeDocument/2006/customXml" ds:itemID="{881BAEE6-39B2-457A-965A-40B1D27BC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2</vt:i4>
      </vt:variant>
    </vt:vector>
  </HeadingPairs>
  <TitlesOfParts>
    <vt:vector size="11" baseType="lpstr">
      <vt:lpstr>Indice</vt:lpstr>
      <vt:lpstr>Agregado por Beneficio IEC</vt:lpstr>
      <vt:lpstr>Agregado por Beneficio ISV</vt:lpstr>
      <vt:lpstr>Agregado por Beneficio IRC</vt:lpstr>
      <vt:lpstr>Agregado por Beneficio IMT</vt:lpstr>
      <vt:lpstr>Agregado por Beneficio IS</vt:lpstr>
      <vt:lpstr>Agregado por Beneficio IUC</vt:lpstr>
      <vt:lpstr>Agregado por Beneficio IVA</vt:lpstr>
      <vt:lpstr>Agregado por Beneficio IMI</vt:lpstr>
      <vt:lpstr>'Agregado por Beneficio IEC'!Área_de_Impressão</vt:lpstr>
      <vt:lpstr>Indice!Área_de_Impressão</vt:lpstr>
    </vt:vector>
  </TitlesOfParts>
  <Company>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Isaura Silva Santos</dc:creator>
  <cp:lastModifiedBy>Rute Conceicao Martins</cp:lastModifiedBy>
  <cp:lastPrinted>2020-09-27T19:28:49Z</cp:lastPrinted>
  <dcterms:created xsi:type="dcterms:W3CDTF">2019-08-23T11:26:10Z</dcterms:created>
  <dcterms:modified xsi:type="dcterms:W3CDTF">2020-10-01T16:38:37Z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0x010100EFDC2DF519FC4D8BB117FC66ED8C73E90091CCFC78279E7B4482A71491C057F62F</vt:lpwstr>
  </property>
</Properties>
</file>