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480" yWindow="405" windowWidth="22995" windowHeight="9675" tabRatio="916"/>
  </bookViews>
  <sheets>
    <sheet name="Indice" sheetId="17" r:id="rId1"/>
    <sheet name="AGREGADO POR BENEFÍCIO_IEC" sheetId="7" r:id="rId2"/>
    <sheet name="AGREGADO POR BENEFÍCIO_ISV" sheetId="9" r:id="rId3"/>
    <sheet name="AGREGADO POR BENEFÍCIO_IRC" sheetId="20" r:id="rId4"/>
    <sheet name="AGREGADO POR BENEFÍCIO_IMT" sheetId="14" r:id="rId5"/>
    <sheet name="AGREGADO POR BENEFÍCIO_IS" sheetId="15" r:id="rId6"/>
    <sheet name="AGREGADO POR BENEFÍCIO_IUC" sheetId="16" r:id="rId7"/>
    <sheet name="AGREGADO POR BENEFÍCIO_IVA" sheetId="18" r:id="rId8"/>
    <sheet name="AGREGADO POR BENEFÍCIO_IMI" sheetId="19" r:id="rId9"/>
  </sheets>
  <definedNames>
    <definedName name="_xlnm.Print_Area" localSheetId="1">'AGREGADO POR BENEFÍCIO_IEC'!$A$1:$D$42</definedName>
    <definedName name="_xlnm.Print_Area" localSheetId="8">'AGREGADO POR BENEFÍCIO_IMI'!$A$1:$C$52</definedName>
    <definedName name="_xlnm.Print_Area" localSheetId="4">'AGREGADO POR BENEFÍCIO_IMT'!$A$1:$C$50</definedName>
    <definedName name="_xlnm.Print_Area" localSheetId="3">'AGREGADO POR BENEFÍCIO_IRC'!$A$1:$C$64</definedName>
    <definedName name="_xlnm.Print_Area" localSheetId="5">'AGREGADO POR BENEFÍCIO_IS'!$A$1:$C$31</definedName>
    <definedName name="_xlnm.Print_Area" localSheetId="6">'AGREGADO POR BENEFÍCIO_IUC'!$A$1:$C$21</definedName>
    <definedName name="_xlnm.Print_Area" localSheetId="7">'AGREGADO POR BENEFÍCIO_IVA'!$A$1:$C$16</definedName>
  </definedNames>
  <calcPr calcId="145621"/>
</workbook>
</file>

<file path=xl/calcChain.xml><?xml version="1.0" encoding="utf-8"?>
<calcChain xmlns="http://schemas.openxmlformats.org/spreadsheetml/2006/main">
  <c r="D19" i="7" l="1"/>
  <c r="D29" i="7"/>
  <c r="D32" i="7"/>
  <c r="D36" i="7"/>
  <c r="D40" i="7"/>
  <c r="D42" i="7"/>
  <c r="C34" i="9"/>
  <c r="C21" i="9"/>
  <c r="C18" i="9"/>
  <c r="C61" i="20" l="1"/>
  <c r="C40" i="20" l="1"/>
  <c r="C27" i="20"/>
  <c r="C46" i="20"/>
  <c r="C53" i="20"/>
  <c r="C59" i="20"/>
  <c r="C55" i="19" l="1"/>
  <c r="C62" i="20"/>
  <c r="C11" i="19"/>
  <c r="C39" i="19"/>
  <c r="C49" i="14" l="1"/>
  <c r="C50" i="14" l="1"/>
  <c r="C64" i="20" l="1"/>
  <c r="C15" i="18" l="1"/>
  <c r="C16" i="18" l="1"/>
  <c r="C17" i="16"/>
  <c r="C20" i="16"/>
  <c r="C30" i="15"/>
  <c r="C28" i="15" l="1"/>
  <c r="C21" i="16"/>
  <c r="C31" i="15" l="1"/>
  <c r="D43" i="7" l="1"/>
  <c r="C35" i="9" l="1"/>
  <c r="C56" i="19" l="1"/>
</calcChain>
</file>

<file path=xl/sharedStrings.xml><?xml version="1.0" encoding="utf-8"?>
<sst xmlns="http://schemas.openxmlformats.org/spreadsheetml/2006/main" count="320" uniqueCount="267">
  <si>
    <t>IABA</t>
  </si>
  <si>
    <t>ISP</t>
  </si>
  <si>
    <t>Tabaco</t>
  </si>
  <si>
    <t>Isenção tributária</t>
  </si>
  <si>
    <t>Taxa preferencial</t>
  </si>
  <si>
    <t>TOTAL DE BENEFÍCIOS</t>
  </si>
  <si>
    <t xml:space="preserve">DEDUÇÕES À COLETA </t>
  </si>
  <si>
    <t xml:space="preserve">ISENÇÃO TRIBUTÁRIA </t>
  </si>
  <si>
    <t xml:space="preserve"> TIPO DE BENEFÍCIO </t>
  </si>
  <si>
    <t xml:space="preserve"> MONTANTE (€) </t>
  </si>
  <si>
    <t>DEDUÇÕES AO RENDIMENTO</t>
  </si>
  <si>
    <t>DEDUÇÕES À COLETA</t>
  </si>
  <si>
    <t>ISENÇÃO DEFINITIVA</t>
  </si>
  <si>
    <t>REDUÇÃO DE TAXA</t>
  </si>
  <si>
    <t>TOTAL DE BENEFÍCIOS CORRIGIDO</t>
  </si>
  <si>
    <t>DED. MAT. COL.</t>
  </si>
  <si>
    <t>SUB-TOTAL ISENÇÃO DEFINITIVA</t>
  </si>
  <si>
    <t>SUB-TOTAL ISENÇÃOTEMPORÁRIA</t>
  </si>
  <si>
    <t>SUB-TOTAL REGIMES DE REDUÇÃO DE TAXA</t>
  </si>
  <si>
    <t>SUB-TOTAL DEDUÇÃO À MATÉRIA COLETÁVEL</t>
  </si>
  <si>
    <t>Resultado da liquidação (art.º 92.º CIRC)</t>
  </si>
  <si>
    <t>ISENÇÃO TEMPORÁRIA</t>
  </si>
  <si>
    <t>ISENÇÃO TRIBUTÁRIA</t>
  </si>
  <si>
    <t>TAXA PREFERENCIAL</t>
  </si>
  <si>
    <t>SUB-TOTAL TAXA PREFERENCIAL</t>
  </si>
  <si>
    <t>SUB-TOTAL ISENÇÃO TRIBUTÁRIA</t>
  </si>
  <si>
    <t>Imposto Municipal sobre as Transmissões Onerosas de Imóveis</t>
  </si>
  <si>
    <t>Imposto do Selo</t>
  </si>
  <si>
    <t>Imposto Único de Circulação</t>
  </si>
  <si>
    <t>Imposto sobre o Rendimento das Pessoas Colectivas</t>
  </si>
  <si>
    <t>Imposto sobre Veículos</t>
  </si>
  <si>
    <t>Impostos Especiais de Consumo</t>
  </si>
  <si>
    <t>Indíce</t>
  </si>
  <si>
    <t>Imposto Sobre o valor Acrescentado</t>
  </si>
  <si>
    <t>Associações e Corpos Bombeiros - DL 113/90 de 05/04</t>
  </si>
  <si>
    <t>Comunidades Religiosas - DL 20/90 de 13/01</t>
  </si>
  <si>
    <t>Instituições Particulares de Solidariedade Social - DL 20/90 de 13/01</t>
  </si>
  <si>
    <t>SUB-TOTAL RESTITUIÇÃO IVA</t>
  </si>
  <si>
    <t>RESTITUIÇÃO IMPOSTO</t>
  </si>
  <si>
    <t>Imposto Sobre o Valor Acrescentado</t>
  </si>
  <si>
    <t>Imposto Municipal sobre Imóveis</t>
  </si>
  <si>
    <t>SUSPENSÃO DE INICIO DE TRIBUTAÇÃO (Terreno P/Construção)
Artigo 9º, n.º 1 alinea d) do CIMI</t>
  </si>
  <si>
    <t>SUSPENSÃO DE INICIO DE TRIBUTAÇÃO (Prédio P/Revenda)
Artigo 9º, n.º 1 alinea e) do CIMI</t>
  </si>
  <si>
    <t>ESTADO, REG. AUTON, AUTARQ, SERV, ESTAB E ORG RESPECT
Artigo 11º do CIMI</t>
  </si>
  <si>
    <t>CONCORDATA DE 2004: SANTA SÉ, A CONF EPISCOPAL PORTUGUESA, DIOCESES
Concordata Santa Sé e Estado Português (2004)</t>
  </si>
  <si>
    <t>INSTITUIÇÕES DE SEGURANÇA SOCIAL E INST. DE PREVIDÊNCIA
Artigo 44º,  nº1  alínea b) do EBF</t>
  </si>
  <si>
    <t>ASSOCIAÇÕES OU ORGANIZAÇÕES DE RELIGIÃO OU CULTO
Artigo 44º,  nº1  alínea c) do EBF</t>
  </si>
  <si>
    <t>ASSOC SINDIC, AGRICULT, COMERC, INDUST, PROF. INDEP
Artigo 44º,  nº1  alínea d) do EBF</t>
  </si>
  <si>
    <t>P. COLECT. UTIL. PUB ADMINIST. E DE UTIL PÚBLICA
Artigo 44º,  nº1  alínea e) do EBF</t>
  </si>
  <si>
    <t>IPSS E P. COLECT. EQUIP.
Artigo 44º,  nº1  alínea f) do EBF</t>
  </si>
  <si>
    <t>MISERICÓRDIAS
Artigo 44º,  nº1  alínea f) do EBF</t>
  </si>
  <si>
    <t>ENT LIC ZONA FRANCA DA MADEIRA E ILHA STA. MARIA
Artigo 44º,  nº1  alínea g) do EBF</t>
  </si>
  <si>
    <t>ESTABELEC ENSINO PARTICULAR DO SISTEMA EDUCATIVO
Artigo 44º,  nº1  alínea h) do EBF</t>
  </si>
  <si>
    <t>ASSOCIAÇÕES DESPORTIVAS E JUVENIS
Artigo 44º,  nº1  alínea i) do EBF</t>
  </si>
  <si>
    <t>PRÉDIOS CEDIDOS GRATUITAMENTE A ENT. PÚBLICAS ISENTAS
Artigo 44º,  nº1  alínea j) do EBF</t>
  </si>
  <si>
    <t>SOCIEDADE DE CAPITAIS EXCLUSIVAMENTE PUBLICOS
Artigo 44º, nº1, alinea l) do EBF</t>
  </si>
  <si>
    <t>SEDES COLECIV, O.N.G.
Artigo 44º,  nº1  alínea m) do EBF</t>
  </si>
  <si>
    <t>PRÉDIOS CLASSIFICADOS
Artigo 44º,  nº1  alínea n) do EBF</t>
  </si>
  <si>
    <t>ENTIDADES PÚBLICAS EMPRESARIAIS - PARQUE ESCOLAR
Artigo 44º,  nº1  alínea o) do EBF</t>
  </si>
  <si>
    <t>ABASTECIMENTO DE ÁGUA, SANEAMENTO E RESÍDUOS
Artigo 44º,  nº1  alínea p) do EBF</t>
  </si>
  <si>
    <t>TERRENOS BALDIOS
Artigo 59º, n.º6 do EBF</t>
  </si>
  <si>
    <t>PRÉDIOS RÚSTICOS ADERENTES A ZIF 
Artigo 59º-D, n.º7 do EBF</t>
  </si>
  <si>
    <t>PRÉDIOS RÚSTICOS SUJEITOS A PGF
Artigo 59º-D, n.º7 do EBF</t>
  </si>
  <si>
    <t>COOPERATIVAS ENSINO
Artigo 66º-A, n.º9 do EBF</t>
  </si>
  <si>
    <t>SEDE E P/ EXERC. ATIV DAS COOPERATIVAS
Artigo 66º-A, n.º9 do EBF</t>
  </si>
  <si>
    <t>ACORDOS CELEBRADOS PELO ESTADO
Artigo 5º DL nº 422-C/88 de 30/11
Revogada</t>
  </si>
  <si>
    <t>PROGRAMA POLIS
Artigo 1º , n.º1 alínea a) do DL nº 314/2000, de 2/12</t>
  </si>
  <si>
    <t>PARTIDOS POLITICOS
Artigo 10º , n.º1 alínea d) do DL nº 19/2003, de 20/7</t>
  </si>
  <si>
    <t>FIIAH/SIIAH -FUNDOS E SOC. INVESTIMENTO IMOBILIÁRIO P/ ARRENDAMENTO HABITACIONAL
Artigo 8º, n.º 6 do Regime Jurídico dos FIIAH e SIIAH,  artigos 102º a 104º da Lei 64-A/2008, de 31/12</t>
  </si>
  <si>
    <t>ARRENDAMENTO APOIADO PARA HABITAÇÃO
Artigo 32º, nº 1 Lei nº 81/2014, de 19/12</t>
  </si>
  <si>
    <t>PRÉDIOS URBANOS OBJETO DE REABILITAÇÃO
Artigo 45º, n.º1 do EBF</t>
  </si>
  <si>
    <t>PRÉDIOS ARRENDADOS PARA HABITAÇÃO 
Artigo 46º, n.º3 do EBF</t>
  </si>
  <si>
    <t>PARQUES DE ESTACIONAMENTO SUBTERRÂNEOS UTILIDADE PÚBLICA
Artigo 50º do EBF</t>
  </si>
  <si>
    <t>ALE - PRÉDIOS SITUADOS NAS ÁREAS DE LOCALIZAÇÃO EMPRESARIAL
Artigo 69º, n.º2 do EBF</t>
  </si>
  <si>
    <t>PRÉDIOS URBANOS OBJETO DE REABILITAÇÃO
Artigo 71º, n.º7 do EBF</t>
  </si>
  <si>
    <t>CONCESSÃO DA LEI DO JOGO
Artigo 92º do DL nº 422/89, de 2/12</t>
  </si>
  <si>
    <t>LEI DAS FINANÇAS LOCAIS
Lei 73/2013 de 3/9</t>
  </si>
  <si>
    <t>RFAI 2014
Artigo 23º, nº1, b) DL nº 162/2014, de 31/10</t>
  </si>
  <si>
    <t>SUB-TOTAL ISENÇÃO TEMPORÁRIA</t>
  </si>
  <si>
    <t>SUB-TOTAL ISENÇÃO FEFINITIVA</t>
  </si>
  <si>
    <t>Álcool destinado a consumo próprio de hospitais e similares - Art.º 67, n.º 3, c) do CIEC</t>
  </si>
  <si>
    <t>Álcool destinado a fins terapêuticos e sanitários - Art.º 67, n.º 3, e) do CIEC</t>
  </si>
  <si>
    <t>Álcool destinado a testes laboratoriais e investigação científica - Art.º 67, n.º 3, d) do CIEC</t>
  </si>
  <si>
    <t>Álcool distribuido totalmente desnaturado  - Art.º 67, n.º 3, b) do CIEC</t>
  </si>
  <si>
    <t>Álcool total ou parcialmente desnaturado utilizado para fins industriais - Art.º 67, n.º 3, a) do CIEC</t>
  </si>
  <si>
    <t>Álcool utilizado no fabrico de medicamentos - Art.º 67, n.º 3, f) do CIEC</t>
  </si>
  <si>
    <t>Bebidas alcoólicas e álcool para fins industriais - Art.º 67, n.º 1, a), c), d), e) f), e g) do CIEC</t>
  </si>
  <si>
    <t>Bebidas alcoólicas e álcool para produção de vinagre - Art.º 67, n.º 1, b) do CIEC</t>
  </si>
  <si>
    <t>Relações internacionais (incluindo diplomatas, organismos internacionais,  NATO e acordos internacionais) - Art.º 6, n.º 1, a), b), c) e d)  e n.º 2 do CIEC</t>
  </si>
  <si>
    <t>Biocombustíveis - Art.º 90 do CIEC</t>
  </si>
  <si>
    <t>Gás natural e GPL utilizados em veículos de transporte público - Art.º 89, n.º 1, e) do CIEC</t>
  </si>
  <si>
    <t>Navegação aérea, com exceção da aviação de recreio privada - Art.º 89, n.º1, b) do CIEC</t>
  </si>
  <si>
    <t>Produção de eletricidade ou produção combinada de eletricidade e calor (cogeração) - Art.º 89, n.º 1, d) do CIEC</t>
  </si>
  <si>
    <t>Tabaco destinado a testes científicos e ensaios, utilizado em fins industriais e horticolas e tabaco reciclado pelo produtor - Art.º 102, n.º 1, a), b), c) e d) do CIEC</t>
  </si>
  <si>
    <t>Aguardentes produzidas em pequenas destilarias - Art.º 79, n.º 2 do CIEC</t>
  </si>
  <si>
    <t>Cervejas produzidas em pequenas cervejeiras - Art.º 80, n.º 3 do CIEC</t>
  </si>
  <si>
    <t>Taxas reduzidas nas Regiões Autónomas dos Açores e da Madeira - Art.º 77 e 78, do CIEC.</t>
  </si>
  <si>
    <t>Equipamentos agrícolas - Art.º 93, n.º 1 e 3, a) e c) do CIEC</t>
  </si>
  <si>
    <t>Motores fixos - Art.º 93, n.º 1 e 3, e) do CIEC</t>
  </si>
  <si>
    <t>Motores Frigoríficos Autónomos - Art.º 93, nº 1 e 3, f) do CIEC</t>
  </si>
  <si>
    <t>Cigarros - taxas reduzidas em vigor nas Regiões Autónomas - Art.º 105 e 105-A do CIEC</t>
  </si>
  <si>
    <t>INST. PARTICULARES SOLIDARIEDADE SOCIAL- LIMITE CO2 180G
Art.º 52.º, n.º 1 do CISV</t>
  </si>
  <si>
    <t>ASSOCIACAO DE BOMBEIROS
Art.º 51.º n.º 1,  a) do CISV</t>
  </si>
  <si>
    <t>TRANSPORTE ESCOLAR DO ENSINO BASICO
Art.º 51, n.º 1, d) do CISV</t>
  </si>
  <si>
    <t>FORÇAS MILITARES, MILITARIZADAS E DE SEGURANCA
Art.º 51, n.º 1, b) do CISV</t>
  </si>
  <si>
    <t>PARTIDOS POLITICOS
Lei n.º 19/2003, de 20/06</t>
  </si>
  <si>
    <t>TAXIS
Art.º 53, n.º 1 do CISV</t>
  </si>
  <si>
    <t>TAXI ADAPTADO AO TRANSPORTE DE DEFICIENTES
Art.º 53, n.º 3 do CISV</t>
  </si>
  <si>
    <t>VEICULOS ALUG. S/COND.ATÉ120G/KM-40%ISENÇÃO
Art.º 53.º, n.º 5 do CISV</t>
  </si>
  <si>
    <t>SUB-TOTAL - Isenção Tributária</t>
  </si>
  <si>
    <t>SUB-TOTAL - Redução de Taxa</t>
  </si>
  <si>
    <t>SUB-TOTAL  - Deduções à Coleta</t>
  </si>
  <si>
    <t>SUB-TOTAL - Isenção tributária - IABA</t>
  </si>
  <si>
    <t>SUB-TOTAL - Isenção tributária - ISP</t>
  </si>
  <si>
    <t>SUB-TOTAL  - Isenção tributária - Tabaco</t>
  </si>
  <si>
    <t>SUB-TOTAL  - Taxa Preferencial - IABA</t>
  </si>
  <si>
    <t>SUB-TOTAL - Taxa Preferencial - ISP</t>
  </si>
  <si>
    <t>SUB-TOTAL - Taxa Preferencial - Tabaco</t>
  </si>
  <si>
    <t>IP Infraestruturas de Portugal - Bens destinados ao Domínio Público do Estado
Artigo 6 a) CIS</t>
  </si>
  <si>
    <t>Utilidade Turística
Artº 20º do D-L 423/83</t>
  </si>
  <si>
    <t>Aquisições de prédios ou parte de prédios rústicos que correspondam a áreas florestais abrangidas por zona de intervenção florestal (ZIF) Art.º 59.º-D, n.º 2 do EBF</t>
  </si>
  <si>
    <t>As instituições de segurança social Artº 6º b) do CIS</t>
  </si>
  <si>
    <t>Partidos políticos Artº 10º, nº 1 a) da Lei 19/03</t>
  </si>
  <si>
    <t>Instituições de ensino superior público Artº 116º da Lei 62/07</t>
  </si>
  <si>
    <t>Zona Franca da Madeira e de Santa Maria - Entidades licenciadas nas Zonas ou concessionárias da exploração da Zona Artº 269º d) do D-L 53/04</t>
  </si>
  <si>
    <t>Sociedades de agricultura de grupo Artº 1º do D.L. 49184/69</t>
  </si>
  <si>
    <t>Estradas de Portugal SA - Bens destinados ao Domínio Público do Estado Artº 9º, nº 2 do D-L 239/04</t>
  </si>
  <si>
    <t>Estado, Regiões Autónomas, autarquias locais e associações e federações de municípios de direito público, e seus serviços, estabelecimentos e organismos, compreendidos os inst. públicos, que não tenham carácter empresarial Artº 6º a) do CIS</t>
  </si>
  <si>
    <t>Cooperativas Artº 66º-A, nº 12 do EBF</t>
  </si>
  <si>
    <t>Imamat - Ismaili - Aquisições de bens imóveis para as suas funções oficiais Art.º 11.º, n.º5 da RAR, n.º 135/2015, de  19/6</t>
  </si>
  <si>
    <t>Zona Franca da Madeira e de Santa Maria - Entidades licenciadas nas Zonas ou concessionárias da exploração da Zona Artº 33º, nº 11 do EBF</t>
  </si>
  <si>
    <t>Emparcelamento rural - prédios confinantes Art. 51º n.º 2 b) Lei 111/15</t>
  </si>
  <si>
    <t>Código da Insolvência e da Recuperação de Empresas - Transmissões integradas em Planos de insolvência ou de pagamentos ou no âmbito da liquidação da massa insolvente Artº 269º do CIRE, aprovado pelo DL 53/04</t>
  </si>
  <si>
    <t>Pessoas colectivas de utilidade pública administrativa e de mera utilidade pública Artº 6º c) do CIS</t>
  </si>
  <si>
    <t>Actos de Reorganização e Concentração de Empresas Artº 60º, nº 1 b) do EBF</t>
  </si>
  <si>
    <t>Concordata entre o Estado Português e a Igreja Católica de 18/05/2004 Artº 26º, nº 3 da Concordata</t>
  </si>
  <si>
    <t>As instituições particulares de solidariedade social e entidades a estas legalmente equiparadas Artº 6º d) do CIS</t>
  </si>
  <si>
    <t>Veículos apreendidos no âmbito de um processo-crime, enquanto durar a apreensão Artº 5º, nº 1 f) CIUC</t>
  </si>
  <si>
    <t>Estão isentos de 50 % do imposto os veículos da categoria D, quando autorizados ou licenciados para o transporte de grandes objectos Artº 5º, nº 8 a) CIUC</t>
  </si>
  <si>
    <t>Estão isentos de 50 % do imposto os veículos das categorias C e D que efectuem transporte exclusivamente na área territorial de uma região autónoma Artº 5º, nº 8 b) CIUC</t>
  </si>
  <si>
    <t xml:space="preserve">UTILIDADE TURISTICA
Artigo 47º, n.º1 do EBF </t>
  </si>
  <si>
    <t>PREDIOS DANIFICADOS PELOS INCÊNDIOS OCORRIDOS NO CONCELHO DO FUNCHAL</t>
  </si>
  <si>
    <t>TRANSMISSIBILIDADE DOS PREJUÍZOS FISCAIS 
(ART.º 15.º DO CIRC)</t>
  </si>
  <si>
    <t>TRANSMISSIBILIDADE DOS PREJUÍZOS FISCAIS 
(ART.º 75.º DO CIRC)</t>
  </si>
  <si>
    <t>MAJORAÇÃO À CRIAÇÃO DE EMPREGO 
(ART.º 19.º DO EBF)</t>
  </si>
  <si>
    <t>FUNDOS DE INVESTIMENTO [ART.º 22.º, N.º 14, AL. B) DO EBF]</t>
  </si>
  <si>
    <t>EMPRESAS ARMADORAS DA MARINHA MERCANTE NACIONAL (ART.º 51.º DO EBF)</t>
  </si>
  <si>
    <t>MAJORAÇÃO QUOTIZAÇÕES EMPRESARIAIS 
(ART.º 44.º DO CIRC)</t>
  </si>
  <si>
    <t>MAJORAÇÃO APLICADA AOS GASTOS SUPORTADOS COM A AQUISIÇÃO, EM TERRITÓRIO PORTUGUÊS , DE COMBUSTÍVEIS PARA ABASTECIMENTO DE VEÍCULOS (ART.º 70.º, N.º 4 DO EBF)</t>
  </si>
  <si>
    <t>REMUNERAÇÃO CONVENCIONAL DO CAPITAL SOCIAL - PME (ART.º 136.º DA LEI N.º 55-A/2010, DE 31/12 E ART.º 41.º-A DO EBF)</t>
  </si>
  <si>
    <t xml:space="preserve">MAJORAÇÃO DOS GASTOS RELATIVOS A CRECHES, LACTÁRIOS E JARDINS DE INFÂNCIA 
(ART.º 43.º, N.º 9 DO CIRC) </t>
  </si>
  <si>
    <t>MAJORAÇÃO DAS DESPESAS REALIZADAS POR COOPERATIVAS EM APLICAÇÃO DA RESERVA PARA EDUCAÇÃO E FORMAÇÃO 
(ARTº 66º - A, Nº 7 DO EBF)</t>
  </si>
  <si>
    <t xml:space="preserve">LUCROS COLOCADOS À DISPOSIÇÃO E RENDIMENTOS DE JUROS OBTIDOS POR SÓCIOS OU ACIONISTAS DE SOCIEDADES LICENCIADAS NA ZFM (ART.º 36.º-A, N.ºS 10 E 11, DO EBF) </t>
  </si>
  <si>
    <t>MAJORAÇÃO DOS GASTOS SUPORTADOS COM A AQUISIÇÃO DE ELETRICIDADE, GNV E GPL PARA ABASTECIMENTO DE VEÍCULOS (ART.º 59.º-A DO EBF)</t>
  </si>
  <si>
    <t>MAJORAÇÃO DAS DESPESAS COM SISTEMAS DE CAR-SHARING E BIKE-SHARING (ART.º 59.º-B DO EBF)</t>
  </si>
  <si>
    <t>MAJORAÇÃO DAS DESPESAS COM FROTAS DE VELOCÍPEDES (ART.º 59.º-C DO EBF)</t>
  </si>
  <si>
    <t>OUTROS</t>
  </si>
  <si>
    <t>SUB-TOTAL DEDUÇÕES AO RENDIMENTO</t>
  </si>
  <si>
    <t>PROJETOS DE INVESTIMENTO À INTERNACIONALIZAÇÃO 
(EX-ART.º 41.º, N.º 4 DO EBF E ART.º 22.º DO CFI REVOGADO PELA LEI N.º 83-C/2013, DE 31/12)</t>
  </si>
  <si>
    <t>SIFIDE - SISTEMA DE INCENTIVOS FISCAIS EM INVESTIGAÇÃO E DESENVOLVIMENTO EMPRESARIAL (LEI N.º 40/2005, DE 3 /08) E SIFIDE II (ART.º 133.º DA LEI N.º 55-A/2010, DE 31/12, ART.ºS 33.º A 40.º DO CFI (REVOGADO) E ART.ºS 35.º A 42.º DO CFI APROVADO PELO DEC.-LEI N.º 162/2014. DE 31/10) E ART.ºS 35.º A 42.º DO CFI NA RAM APROVADO PELO DEC. LEG. REGIONAL N.º 24/2016/M, DE 28/06</t>
  </si>
  <si>
    <t>REGIME FISCAL DE APOIO AO INVESTIMENTO 
(LEI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</si>
  <si>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ENTIDADES LICENCIADAS NA ZONA FRANCA DA MADEIRA
 (ART.º 35, N.º 6 DO E ART.º 36, N.º 5 DO EBF)</t>
  </si>
  <si>
    <t>SOC. DE CAPITAL DE RISCO (SCR) E INVESTIDORES DE CAPITAL DE RISCO (ICR)
 (ART.º 32.º - A , N.º 4 DO EBF)</t>
  </si>
  <si>
    <t xml:space="preserve">CRÉDITO FISCAL EXTRAORDINÁRIO AO INVESTIMENTO 
(LEI N.º 49/2013, DE 16 DE JULHO)
</t>
  </si>
  <si>
    <t>INCENTIVOS FISCAIS AOS LUCROS REINVESTIDOS NA REGIÃO AUTÓNOMA DOS AÇORES 
(ART.º 6.º DO DEC. LEG. REGIONAL N.º 2/99/A, DE 20/1</t>
  </si>
  <si>
    <t>DEDUÇÃO POR LUCROS RETIDOS E REINVESTIDOS PELAS PME 
(ART.ºS 27.º A 34.º DO CFI)</t>
  </si>
  <si>
    <t>DEDUÇÃO DE 50% À COLETA PELAS ENTIDADES LICENCIADAS PARA OPERAR NA ZONA FRANCA INDUSTRIAL DA MADEIRA 
(ART.º 36.º-A, N.º 6 DO EBF)</t>
  </si>
  <si>
    <t>SUB-TOTAL DEDUÇÕES À COLETA</t>
  </si>
  <si>
    <t>PESSOAS COLETIVAS DE UTILIDADE PÚBLICA E DE SOLIDARIEDADE SOCIAL 
(ART.º 10.º DO CIRC)</t>
  </si>
  <si>
    <t>ATIVIDADES CULTURAIS, RECREATIVAS E DESPORTIVAS (ART.º 11.º DO CIRC E ART.º 54.º, N.º 1 DO EBF)</t>
  </si>
  <si>
    <t>COOPERATIVAS 
(ART.º 66.º-A DO EBF)</t>
  </si>
  <si>
    <t>FUNDOS DE PENSÕES E EQUIPARÁVEIS (ART.º 16.º, N.º 1 DO EBF) E OUTROS FUNDOS ISENTOS DEFINITIVAMENTE</t>
  </si>
  <si>
    <t>COMISSÕES VITIVINÍCOLAS REGIONAIS 
(ART.º 52.º DO EBF)</t>
  </si>
  <si>
    <t>ENTIDADES GESTORAS DE SISTEMAS INTEGRADOS DE GESTÃO DE FLUXOS ESPECÍFICOS DE RESÍDUOS 
(ART.º 53.º DO EBF)</t>
  </si>
  <si>
    <t>ASSOCIAÇÕES PÚBLICAS, CONFEDERAÇÕES, ASSOCIAÇÕES SINDICAIS E PATRONAIS 
(ART.º 55.º DO EBF)</t>
  </si>
  <si>
    <t>BALDIOS E COMUNIDADES LOCAIS 
(ART.º 59.º DO EBF)</t>
  </si>
  <si>
    <t>FUNDOS DE POUPANÇA EM AÇÕES (ART.º 26.º DO EBF) E OUTROS FUNDOS ISENTOS TEMPORARIAMENTE</t>
  </si>
  <si>
    <t>ENTIDADES LICENCIADAS NA ZONA FRANCA DA MADEIRA 
(ART.OS 36.º E 36.º-A DO EBF)</t>
  </si>
  <si>
    <t>DERRAMA REGIONAL 
(ART.º 36.º-A, N.º 12 DO EBF)</t>
  </si>
  <si>
    <t xml:space="preserve">DERRAMA MUNICIPAL 
(ART.º 36.º-A, N.º 12 DO EBF)
</t>
  </si>
  <si>
    <t xml:space="preserve">TAXAS DE TRIBUTAÇÕES AUTÓNOMAS 
(ART.º 36.º-A, N.º 14 DO EBF)
</t>
  </si>
  <si>
    <t>COLETIVIDADES DESPORTIVAS, DE CULTURA E RECREIO
(ART.º 54.º N.º 2 DO EBF)</t>
  </si>
  <si>
    <t>Embaixadas, Org. Intern e seus funcionários - DL n.º 143/86, de 16/06</t>
  </si>
  <si>
    <t>Forças Armadas e de Segurança - DL n.º 113/90, de 05/04</t>
  </si>
  <si>
    <t>Partidos Políticos - Lei n.º 19/03, de 20/06</t>
  </si>
  <si>
    <t>VALORES AGREGADOS POR TIPO DE IMPOSTO E BENEFÍCIO - PERÍODO DE TRIBUTAÇÃO DE 2017</t>
  </si>
  <si>
    <t>VALORES AGREGADOS POR TIPO DE BENEFÍCIO - PERÍODO DE TRIBUTAÇÃO DE 2017</t>
  </si>
  <si>
    <t xml:space="preserve">Locação Financeira - Locatário Artº 3º do D-L 311/82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</si>
  <si>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da Insolvência e da Recuperação de Empresas - Transmissões integradas no âmbito da liquidação da massa insolvente Artº 27º, nº 2 do D-L 53/4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</si>
  <si>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Cooperativas Artº 66º-A, nº 8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</si>
  <si>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Prédios para revenda Artº 7º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</si>
  <si>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prédios individualmente classificados como de interesse nacional, de interesse público ou de interesse municipal, ao abrigo da legislação aplicável Art.º 6.º g)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</si>
  <si>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Pessoas colectivas de utilidade pública administrativa e de mera utilidade pública Artº 6º d)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</si>
  <si>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da Insolvência e da Recuperação de Empresas - Transmissões integradas em Planos de insolvência ou pagamentos Artº 27, nº 1 e 2 do D-L 53/4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</si>
  <si>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Concordata entre o Estado Português e a Igreja Católica de 18/5/24 Artº 26º, nº 3 a) da Concordata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</si>
  <si>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Actos de Reorganização e Concentração de Empresas Artº 6º, nº1 a)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</si>
  <si>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de prédios ou parte de prédios rústicos que correspondam a áreas florestais abrangidas por zona de intervenção florestal (ZIF) Art.º 59.º-D, n.º 2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</si>
  <si>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Processo de execução, falência ou insolvência Artº 8º, nº 1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</si>
  <si>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instituições particulares de solidariedade social e entidades a estas legalmente equiparadas Artº 6º e)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</si>
  <si>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Partidos Políticos Artº 1º, nº 1 c) da Lei 19/3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</si>
  <si>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de bens fins religiosos, efectuadas por pessoas colectivas religiosas, como tal inscritas, nos termos da lei que regula a liberdade religiosa Artº 6º f)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</si>
  <si>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Acordo entre o Estado e quaisquer pessoas, de direito público ou privado, que são mantidas nos termos da respectiva lei Artº 6º c)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</si>
  <si>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Instituições de ensino superior público Artº 116º da Lei 62/7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</si>
  <si>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Direito real de habitação periódica Artº 15º do D-L 355/81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</si>
  <si>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Sociedades de agricultura de grupo Artº 1º do D.L. 49184/69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</si>
  <si>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 Estradas de Portugal, SA - Bens destinados ao Domínio Público do Estado Artº 9º, nº2 do D-L 239/4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</si>
  <si>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IP Infraestruturas de Portugal SA - Bens destinados ao Domínio Público do Estado Artigo 6º a)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</si>
  <si>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Utilidade Turística Artº 2º do D.L. 423/83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</si>
  <si>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Zona Franca da Madeira - Adquirentes Artº 7º a) do D-L 165/86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</si>
  <si>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Fundos de Pensões Artº 16º, nº 2 do EBF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</si>
  <si>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FIIAH / SIIAH - Artigo 7 n.º 7 a) - aquisição pelo FIIAH / SIIAH Artº 87º do OE/9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</si>
  <si>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Estado, Regiões Autónomas, autarquias locais e associações e federações de municípios de direito público, e seus serviços, estabelecimentos e organismos, compreendidos os inst. públicos, que não tenham carácter empresarial Artº 6º a) do CIMT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</si>
  <si>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Emparcelamento rural - compra/permuta Art. 51º n.º 2 c) Lei 111/15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</si>
  <si>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Imamat - Ismaili - Aquisições de bens imóveis para as suas funções oficiais Art.º 11.º, n.º5 da RAR, n.º 135/215, de  19/6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</si>
  <si>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RFAI - Regime Fiscal de Apoio ao Investimento Art.º 23.º-A do Código Fiscal do Investimento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</si>
  <si>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Prédio com valor &gt; 3., euros - Dação por devedor pessoa singular Art.º 1.º, n.º 1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</si>
  <si>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Arrendamento Rural Artº 28º, nº 6 e 7 do D-L 385/88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</si>
  <si>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Emparcelamento rural - prédios confinantes Art. 51º n.º 2 b) Lei 111/15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</si>
  <si>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Veículos não motorizados, exclusiv. Eléctricos/ energias renováveis, veículos especiais de mercadorias, ambulâncias, funerários e tractores agrícolas
Artº 5º, nº 1 d) CIUC</t>
  </si>
  <si>
    <t>Veículos da administração central, regional, local, das forças militares/militarizadas e de corporações bombeiros que se destinem ao combate ao fogo
Artº 5º, nº 1 a) CIUC</t>
  </si>
  <si>
    <t>Automóveis e motociclos que, tendo mais de 20 anos e constituindo peças de museus públicos, só ocasionalmente sejam objecto de uso
Artº 5º, nº 1 c) CIUC</t>
  </si>
  <si>
    <t>Automóveis ligeiros de passageiros que se destinem ao serviço de aluguer com condutor (letra «T»), bem como ao transporte em táxi
Artº 5º, nº 1 e) CIUC</t>
  </si>
  <si>
    <t>Veículos utilizados pelas equipas de sapadores florestais que integrem o Sistema de Defesa da Floresta contra Incêndio
Artº 5º, nº 1 i) CIUC</t>
  </si>
  <si>
    <t>Automóveis e motociclos da propriedade de Estados estrangeiros, missões diplomáticas e consulares, org. internacionais e agências europeias esp.
Artº 5º, nº 1 b) CIUC</t>
  </si>
  <si>
    <t>Instituições particulares de solidariedade social, nas condições previstas no n.º 7
Artº 5º, nº 2 b) CIUC</t>
  </si>
  <si>
    <t xml:space="preserve">Aquisições por Instituições de Crédito - Habitação com Valor =&lt; 300.000, euros Art.º 8.º, n.º 2 a)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</si>
  <si>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Habitação com Valor &gt; 300.000, euros Art.º 8.º, n.º 2 a)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</si>
  <si>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Outro tipo de prédios =&lt; 300.000, euros Art.º 8.º, n.º 2 b)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</si>
  <si>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Aquisições por Instituições de Crédito - Outro tipo de prédios &gt; 300.000, euros Art.º 8.º, n.º 2 b) do CIMT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</si>
  <si>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As aquisições por museus, bibliotecas, escolas, ent. públicas empresariais gestoras rede pública de inst. ensino, cultura científica, artística e de caridade, assistência ou beneficência, bens dest. aos fins estatutários Artº 6º l) do CIMT</t>
  </si>
  <si>
    <t xml:space="preserve"> Aquisições de bens, regiões economicamente mais desfavorecidas, por soc. comerciais ou civis, que os destinem ao exercício de actividades agrícolas ou industriais consideradas de superior interesse económico e social Artº 6º h) do CIMT</t>
  </si>
  <si>
    <t xml:space="preserve"> Aquisições de prédios ou parte de prédios rústicos destinados à exploração florestal que sejam confinantes com prédios rústicos submetidos a plano de gestão florestal (Decreto -Lei n.º 16/2009) Art.º 59.º-D, n.º 3 o EBF</t>
  </si>
  <si>
    <t xml:space="preserve"> Regiões autónomas Lei 21/90</t>
  </si>
  <si>
    <t xml:space="preserve"> Regime Financeiro das Autarquias Locais e das Entidades Intermunicipais (RFALEI) - Isenção total concedida pela assembleia municipal Art.º 16º, nº 2 Lei 73/2013</t>
  </si>
  <si>
    <t>Refer EPE - Outras aquisições Artigo único do DL 288/97</t>
  </si>
  <si>
    <t>COOP. HAB E CONST (PROP COLECTIVA)</t>
  </si>
  <si>
    <t>BENEFÍCIOS FISCAIS CONTRATUAIS CFI Artº 8º, DL nº 162/2014, de 31/10</t>
  </si>
  <si>
    <t>RFALEI, artº 16, nº 10 -CF.04.A-Investimento</t>
  </si>
  <si>
    <t>RFALEI, artº 16, nº 10 -CF.04.Z-Outros</t>
  </si>
  <si>
    <t>TURISMO DE HABITACAO
Artigo 47º, n.º3 do EBF</t>
  </si>
  <si>
    <t>50% DOS RENDIMENTOS DE PATENTES E OUTROS DIREITOS DE PROPRIEDADE INDUSTRIAL (ART.º 50.º-A DO CIRC)</t>
  </si>
  <si>
    <t>MAJORAÇÕES APLICADAS AOS DONATIVOS PREVISTOS NOS ART.ºs 62.º, 62.º-A E 62.º-B DO EBF</t>
  </si>
  <si>
    <t>MAJORAÇÃO DAS DESPESAS COM CERTIFICAÇÃO BIOLÓGICA DE EXPLORAÇÃO (ART.º 59.º-E DO EBF)</t>
  </si>
  <si>
    <t>IFPC - INCENTIVO FISCAL À PRODUÇÃO CINEMATOGRÁFICA (ART.º 59.º-F DO EBF E PORTARIA N.º 89.º-A/2017, DE 19 DE ABRIL)</t>
  </si>
  <si>
    <t>BENEFÍCIOS RELATIVOS À INTERIORIDADE (ART.º 41.º-B E EX-ART.º 43.º DO EBF)</t>
  </si>
  <si>
    <t xml:space="preserve">MISSOES DIPLOMATICAS E CONSULARES EM PORTUGAL
Art.º 36, n.º 6 e 8 do CISV
</t>
  </si>
  <si>
    <t>INSTITUTO CONSERVAÇÃO NATUREZA E DAS FLORESTAS IP
Art.º 51, n.º 1, e) do CISV</t>
  </si>
  <si>
    <t xml:space="preserve">TAXI COM MOTOR HIBRIDO
Art.º 53, n.º 2 do CISV </t>
  </si>
  <si>
    <t>Componente ambiental negativa na componente cilindrada 
Art.º 7º, nº 4 do CISV</t>
  </si>
  <si>
    <t>Incentivo pela int. consumo de um veíc. de baixas emissões
Lei 82-D/2014- Art.º 25.º, n.º 1</t>
  </si>
  <si>
    <t>Automóveis ligeiros de passageiros que se apresentem equipados com motores híbridos
Art.º 8, n.º 1, a) do CISV</t>
  </si>
  <si>
    <t xml:space="preserve">Automóveis ligeiros de utilização mista, com peso bruto superior a 2500 kg, lotação mínima de sete lugares, e que não apresentem tração às quatro rodas
Art.º 8, n.º 1, b) do CISV 
</t>
  </si>
  <si>
    <t>Automóveis ligeiros de passageiros, que utilizem exclusivamente GPL ou gás natural
Art.º 8, n.º 1, c) do CISV</t>
  </si>
  <si>
    <t>Automóveis ligeiros de passageiros com motores híbridos plug-in
Art.º 8, n.º 1, d) do CISV</t>
  </si>
  <si>
    <t>Veículos fabricados antes de 1970
Art.º 8, n.º 2, do CISV</t>
  </si>
  <si>
    <t>Automóveis ligeiros de mercadorias, de caixa aberta, ou sem caixa, com lotação superior a três lugares, incluindo o do condutor, que apresentem tração às 4 rodas
Art.º 8, n.º 3 do CISV</t>
  </si>
  <si>
    <t>Automóveis ligeiros de utilização mista com peso bruto superior a 2.300 kg, sem apresentarem tração às 4 rodas
Art.º 9, n.º 1,  a)  do CISV</t>
  </si>
  <si>
    <t xml:space="preserve">Automóveis ligeiros de mercadorias, de caixa aberta ou sem caixa, com lotação superior a 3 lugares, incluindo o condutor e sem tração às 4 rodas
Art.º 9, n.º 1,  b) do CISV
</t>
  </si>
  <si>
    <t>Automóveis ligeiros de mercadorias, de caixa aberta, fechada ou sem caixa, com lotação máxima de três lugares, incluindo o do condutor
Art.º 9, n.º 2 do CISV</t>
  </si>
  <si>
    <t>Auto caravanas
Art.º 9, n.º 3 do CISV</t>
  </si>
  <si>
    <t>Bebidas não alcoólicas previstas no n.º 1, do artigo 87.º-B, do CIEC - 87º-B, nº 1 do CIEC</t>
  </si>
  <si>
    <t>Processos electrolíticos, metalúrgicos e mineralógicos - Art.º 89, n.º 1, f) e nº 2, e) do CIEC</t>
  </si>
  <si>
    <t>Relações internacionais (inclui: diplomatas, organismos internacionais, NATO, acordos internacionais) - Art.º 6, n.º 1, a), b), c) e d) do CIEC</t>
  </si>
  <si>
    <t>Tarifa Social - Art.º 89, nº1, l) e nº 2, d) do CIEC</t>
  </si>
  <si>
    <t>Veículos de tracção ferroviária - Art.º 89, n.º 1, i) e nº 2, c) e Art.º 93, n.º 1 e 3, d) do CIEC</t>
  </si>
  <si>
    <t>Veículos de transporte público - Art.º 89, n.º 1, e) do CIEC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</si>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</sst>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#,##0.00_ ;[Red]\-#,##0.00\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4"/>
      <color theme="1"/>
      <name val="Garamond"/>
      <family val="1"/>
    </font>
    <font>
      <sz val="12"/>
      <name val="Times New Roman"/>
      <family val="1"/>
    </font>
    <font>
      <sz val="9"/>
      <name val="Calibri"/>
      <family val="2"/>
    </font>
    <font>
      <b/>
      <sz val="14"/>
      <color rgb="FF00206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Garamond"/>
      <family val="1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0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9">
    <xf numFmtId="0" fontId="0" fillId="0" borderId="0"/>
    <xf numFmtId="0" fontId="1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9" fillId="3" borderId="0" applyNumberFormat="0" applyBorder="0" applyAlignment="0" applyProtection="0"/>
    <xf numFmtId="0" fontId="13" fillId="16" borderId="4" applyNumberFormat="0" applyAlignment="0" applyProtection="0"/>
    <xf numFmtId="0" fontId="15" fillId="23" borderId="8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0" borderId="5" applyNumberFormat="0" applyFill="0" applyAlignment="0" applyProtection="0"/>
    <xf numFmtId="0" fontId="10" fillId="21" borderId="0" applyNumberFormat="0" applyBorder="0" applyAlignment="0" applyProtection="0"/>
    <xf numFmtId="0" fontId="19" fillId="22" borderId="6" applyNumberFormat="0" applyFont="0" applyAlignment="0" applyProtection="0"/>
    <xf numFmtId="0" fontId="12" fillId="16" borderId="7" applyNumberFormat="0" applyAlignment="0" applyProtection="0"/>
    <xf numFmtId="9" fontId="1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21" fillId="0" borderId="46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37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0" fillId="0" borderId="0" xfId="43" applyAlignment="1">
      <alignment horizontal="center" vertical="center" wrapText="1"/>
    </xf>
    <xf numFmtId="0" fontId="3" fillId="0" borderId="0" xfId="43" applyFont="1" applyAlignment="1">
      <alignment horizontal="center" vertical="center" wrapText="1"/>
    </xf>
    <xf numFmtId="0" fontId="3" fillId="0" borderId="0" xfId="43" applyFont="1" applyAlignment="1">
      <alignment horizontal="left" vertical="center" wrapText="1" indent="1"/>
    </xf>
    <xf numFmtId="0" fontId="3" fillId="0" borderId="0" xfId="43" applyFont="1" applyBorder="1" applyAlignment="1">
      <alignment horizontal="center" vertical="center" wrapText="1"/>
    </xf>
    <xf numFmtId="0" fontId="20" fillId="0" borderId="0" xfId="43" applyBorder="1" applyAlignment="1">
      <alignment horizontal="center" vertical="center" wrapText="1"/>
    </xf>
    <xf numFmtId="0" fontId="20" fillId="0" borderId="38" xfId="43" applyBorder="1" applyAlignment="1">
      <alignment horizontal="center" vertical="center" wrapText="1"/>
    </xf>
    <xf numFmtId="0" fontId="3" fillId="0" borderId="38" xfId="43" applyFont="1" applyBorder="1" applyAlignment="1">
      <alignment horizontal="center" vertical="center" wrapText="1"/>
    </xf>
    <xf numFmtId="4" fontId="3" fillId="0" borderId="0" xfId="43" applyNumberFormat="1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/>
    <xf numFmtId="0" fontId="2" fillId="0" borderId="42" xfId="43" applyFont="1" applyBorder="1" applyAlignment="1">
      <alignment horizontal="center" vertical="center" wrapText="1"/>
    </xf>
    <xf numFmtId="0" fontId="2" fillId="0" borderId="42" xfId="43" applyFont="1" applyBorder="1" applyAlignment="1">
      <alignment vertical="center" wrapText="1"/>
    </xf>
    <xf numFmtId="164" fontId="24" fillId="26" borderId="42" xfId="45" applyNumberFormat="1" applyFont="1" applyFill="1" applyBorder="1" applyAlignment="1">
      <alignment vertical="center"/>
    </xf>
    <xf numFmtId="0" fontId="26" fillId="0" borderId="42" xfId="0" applyFont="1" applyBorder="1"/>
    <xf numFmtId="164" fontId="25" fillId="27" borderId="47" xfId="44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28" fillId="24" borderId="40" xfId="0" applyFont="1" applyFill="1" applyBorder="1" applyAlignment="1">
      <alignment horizontal="left" vertical="center" wrapText="1"/>
    </xf>
    <xf numFmtId="4" fontId="28" fillId="24" borderId="4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29" fillId="24" borderId="20" xfId="0" applyFont="1" applyFill="1" applyBorder="1" applyAlignment="1">
      <alignment horizontal="right" vertical="center" wrapText="1"/>
    </xf>
    <xf numFmtId="0" fontId="29" fillId="24" borderId="17" xfId="0" applyFont="1" applyFill="1" applyBorder="1" applyAlignment="1">
      <alignment horizontal="right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30" fillId="0" borderId="0" xfId="43" applyFont="1" applyBorder="1" applyAlignment="1">
      <alignment horizontal="center" vertical="center" wrapText="1"/>
    </xf>
    <xf numFmtId="0" fontId="35" fillId="24" borderId="10" xfId="43" applyFont="1" applyFill="1" applyBorder="1" applyAlignment="1">
      <alignment horizontal="center" vertical="center" wrapText="1"/>
    </xf>
    <xf numFmtId="0" fontId="35" fillId="24" borderId="11" xfId="43" applyFont="1" applyFill="1" applyBorder="1" applyAlignment="1">
      <alignment horizontal="center" vertical="center" wrapText="1"/>
    </xf>
    <xf numFmtId="0" fontId="34" fillId="0" borderId="0" xfId="43" applyFont="1" applyAlignment="1">
      <alignment horizontal="center" vertical="center" wrapText="1"/>
    </xf>
    <xf numFmtId="0" fontId="31" fillId="0" borderId="21" xfId="43" applyFont="1" applyFill="1" applyBorder="1" applyAlignment="1">
      <alignment horizontal="left" vertical="center" wrapText="1" indent="1"/>
    </xf>
    <xf numFmtId="0" fontId="32" fillId="24" borderId="10" xfId="43" applyFont="1" applyFill="1" applyBorder="1" applyAlignment="1">
      <alignment horizontal="right" vertical="center" wrapText="1"/>
    </xf>
    <xf numFmtId="0" fontId="31" fillId="0" borderId="21" xfId="43" applyFont="1" applyBorder="1" applyAlignment="1">
      <alignment horizontal="left" vertical="center" wrapText="1" indent="1"/>
    </xf>
    <xf numFmtId="0" fontId="32" fillId="24" borderId="34" xfId="43" applyFont="1" applyFill="1" applyBorder="1" applyAlignment="1">
      <alignment horizontal="right" vertical="center" wrapText="1"/>
    </xf>
    <xf numFmtId="0" fontId="32" fillId="24" borderId="31" xfId="43" applyFont="1" applyFill="1" applyBorder="1" applyAlignment="1">
      <alignment horizontal="right" vertical="center" wrapText="1"/>
    </xf>
    <xf numFmtId="0" fontId="30" fillId="0" borderId="0" xfId="43" applyFont="1" applyAlignment="1">
      <alignment horizontal="center" vertical="center" wrapText="1"/>
    </xf>
    <xf numFmtId="0" fontId="35" fillId="24" borderId="29" xfId="43" applyFont="1" applyFill="1" applyBorder="1" applyAlignment="1">
      <alignment horizontal="left" vertical="center" wrapText="1" indent="1"/>
    </xf>
    <xf numFmtId="0" fontId="32" fillId="24" borderId="10" xfId="43" applyFont="1" applyFill="1" applyBorder="1" applyAlignment="1">
      <alignment horizontal="center" vertical="center" wrapText="1"/>
    </xf>
    <xf numFmtId="0" fontId="32" fillId="24" borderId="11" xfId="43" applyFont="1" applyFill="1" applyBorder="1" applyAlignment="1">
      <alignment horizontal="center" vertical="center" wrapText="1"/>
    </xf>
    <xf numFmtId="0" fontId="20" fillId="0" borderId="0" xfId="43" applyBorder="1" applyAlignment="1">
      <alignment vertical="center" wrapText="1"/>
    </xf>
    <xf numFmtId="0" fontId="20" fillId="0" borderId="38" xfId="43" applyBorder="1" applyAlignment="1">
      <alignment vertical="center" wrapText="1"/>
    </xf>
    <xf numFmtId="0" fontId="3" fillId="0" borderId="0" xfId="43" applyFont="1" applyAlignment="1">
      <alignment vertical="center" wrapText="1"/>
    </xf>
    <xf numFmtId="0" fontId="30" fillId="0" borderId="0" xfId="43" applyFont="1" applyAlignment="1">
      <alignment horizontal="left" vertical="center" wrapText="1" indent="1"/>
    </xf>
    <xf numFmtId="4" fontId="30" fillId="0" borderId="0" xfId="43" applyNumberFormat="1" applyFont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32" fillId="24" borderId="25" xfId="43" applyFont="1" applyFill="1" applyBorder="1" applyAlignment="1">
      <alignment vertical="center" textRotation="90" wrapText="1"/>
    </xf>
    <xf numFmtId="0" fontId="31" fillId="0" borderId="12" xfId="43" applyFont="1" applyFill="1" applyBorder="1" applyAlignment="1">
      <alignment horizontal="left" vertical="center" wrapText="1" indent="1"/>
    </xf>
    <xf numFmtId="4" fontId="31" fillId="0" borderId="21" xfId="43" applyNumberFormat="1" applyFont="1" applyFill="1" applyBorder="1" applyAlignment="1">
      <alignment vertical="center" wrapText="1"/>
    </xf>
    <xf numFmtId="4" fontId="35" fillId="24" borderId="30" xfId="43" applyNumberFormat="1" applyFont="1" applyFill="1" applyBorder="1" applyAlignment="1">
      <alignment vertical="center" wrapText="1"/>
    </xf>
    <xf numFmtId="4" fontId="32" fillId="24" borderId="11" xfId="43" applyNumberFormat="1" applyFont="1" applyFill="1" applyBorder="1" applyAlignment="1">
      <alignment vertical="center" wrapText="1"/>
    </xf>
    <xf numFmtId="4" fontId="32" fillId="24" borderId="30" xfId="43" applyNumberFormat="1" applyFont="1" applyFill="1" applyBorder="1" applyAlignment="1">
      <alignment vertical="center" wrapText="1"/>
    </xf>
    <xf numFmtId="4" fontId="32" fillId="24" borderId="26" xfId="43" quotePrefix="1" applyNumberFormat="1" applyFont="1" applyFill="1" applyBorder="1" applyAlignment="1">
      <alignment vertical="center" wrapText="1"/>
    </xf>
    <xf numFmtId="4" fontId="30" fillId="0" borderId="22" xfId="43" applyNumberFormat="1" applyFont="1" applyBorder="1" applyAlignment="1">
      <alignment horizontal="right" vertical="center" wrapText="1" indent="1"/>
    </xf>
    <xf numFmtId="4" fontId="35" fillId="24" borderId="30" xfId="43" applyNumberFormat="1" applyFont="1" applyFill="1" applyBorder="1" applyAlignment="1">
      <alignment horizontal="right" vertical="center" wrapText="1" indent="1"/>
    </xf>
    <xf numFmtId="4" fontId="35" fillId="24" borderId="28" xfId="43" applyNumberFormat="1" applyFont="1" applyFill="1" applyBorder="1" applyAlignment="1">
      <alignment horizontal="right" vertical="center" wrapText="1" indent="1"/>
    </xf>
    <xf numFmtId="4" fontId="30" fillId="0" borderId="22" xfId="43" applyNumberFormat="1" applyFont="1" applyBorder="1" applyAlignment="1">
      <alignment horizontal="right" vertical="center" wrapText="1"/>
    </xf>
    <xf numFmtId="4" fontId="35" fillId="24" borderId="30" xfId="43" applyNumberFormat="1" applyFont="1" applyFill="1" applyBorder="1" applyAlignment="1">
      <alignment horizontal="right" vertical="center" wrapText="1"/>
    </xf>
    <xf numFmtId="4" fontId="35" fillId="24" borderId="11" xfId="43" applyNumberFormat="1" applyFont="1" applyFill="1" applyBorder="1" applyAlignment="1">
      <alignment horizontal="right" vertical="center" wrapText="1"/>
    </xf>
    <xf numFmtId="4" fontId="35" fillId="24" borderId="28" xfId="43" applyNumberFormat="1" applyFont="1" applyFill="1" applyBorder="1" applyAlignment="1">
      <alignment horizontal="right" vertical="center" wrapText="1"/>
    </xf>
    <xf numFmtId="4" fontId="31" fillId="0" borderId="21" xfId="43" applyNumberFormat="1" applyFont="1" applyFill="1" applyBorder="1" applyAlignment="1">
      <alignment horizontal="right" vertical="center" wrapText="1"/>
    </xf>
    <xf numFmtId="4" fontId="29" fillId="24" borderId="20" xfId="0" applyNumberFormat="1" applyFont="1" applyFill="1" applyBorder="1" applyAlignment="1">
      <alignment horizontal="right" vertical="center" wrapText="1"/>
    </xf>
    <xf numFmtId="4" fontId="29" fillId="24" borderId="16" xfId="0" applyNumberFormat="1" applyFont="1" applyFill="1" applyBorder="1" applyAlignment="1">
      <alignment horizontal="right" vertical="center" wrapText="1"/>
    </xf>
    <xf numFmtId="4" fontId="29" fillId="24" borderId="19" xfId="0" applyNumberFormat="1" applyFont="1" applyFill="1" applyBorder="1" applyAlignment="1">
      <alignment horizontal="right" vertical="center" wrapText="1"/>
    </xf>
    <xf numFmtId="4" fontId="28" fillId="24" borderId="13" xfId="0" applyNumberFormat="1" applyFont="1" applyFill="1" applyBorder="1" applyAlignment="1">
      <alignment horizontal="right" vertical="center" wrapText="1"/>
    </xf>
    <xf numFmtId="4" fontId="30" fillId="0" borderId="22" xfId="0" applyNumberFormat="1" applyFont="1" applyBorder="1" applyAlignment="1">
      <alignment horizontal="right" vertical="center" wrapText="1"/>
    </xf>
    <xf numFmtId="0" fontId="30" fillId="0" borderId="57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/>
    </xf>
    <xf numFmtId="0" fontId="31" fillId="0" borderId="24" xfId="43" applyFont="1" applyBorder="1" applyAlignment="1">
      <alignment horizontal="left" vertical="center" indent="1"/>
    </xf>
    <xf numFmtId="4" fontId="20" fillId="0" borderId="0" xfId="43" applyNumberFormat="1" applyAlignment="1">
      <alignment horizontal="center" vertical="center" wrapText="1"/>
    </xf>
    <xf numFmtId="0" fontId="3" fillId="0" borderId="0" xfId="46" applyFont="1" applyBorder="1" applyAlignment="1">
      <alignment horizontal="center" vertical="center" wrapText="1"/>
    </xf>
    <xf numFmtId="0" fontId="19" fillId="0" borderId="0" xfId="46" applyBorder="1" applyAlignment="1">
      <alignment horizontal="center" vertical="center" wrapText="1"/>
    </xf>
    <xf numFmtId="0" fontId="19" fillId="0" borderId="0" xfId="46" applyBorder="1" applyAlignment="1">
      <alignment vertical="center" wrapText="1"/>
    </xf>
    <xf numFmtId="0" fontId="19" fillId="0" borderId="0" xfId="46" applyAlignment="1">
      <alignment horizontal="center" vertical="center" wrapText="1"/>
    </xf>
    <xf numFmtId="0" fontId="3" fillId="0" borderId="38" xfId="46" applyFont="1" applyBorder="1" applyAlignment="1">
      <alignment horizontal="center" vertical="center" wrapText="1"/>
    </xf>
    <xf numFmtId="0" fontId="19" fillId="0" borderId="38" xfId="46" applyBorder="1" applyAlignment="1">
      <alignment horizontal="center" vertical="center" wrapText="1"/>
    </xf>
    <xf numFmtId="0" fontId="19" fillId="0" borderId="38" xfId="46" applyBorder="1" applyAlignment="1">
      <alignment vertical="center" wrapText="1"/>
    </xf>
    <xf numFmtId="0" fontId="30" fillId="0" borderId="0" xfId="46" applyFont="1" applyBorder="1" applyAlignment="1">
      <alignment horizontal="center" vertical="center" wrapText="1"/>
    </xf>
    <xf numFmtId="0" fontId="32" fillId="24" borderId="10" xfId="46" applyFont="1" applyFill="1" applyBorder="1" applyAlignment="1">
      <alignment horizontal="center" vertical="center" wrapText="1"/>
    </xf>
    <xf numFmtId="0" fontId="32" fillId="24" borderId="11" xfId="46" applyFont="1" applyFill="1" applyBorder="1" applyAlignment="1">
      <alignment horizontal="center" vertical="center" wrapText="1"/>
    </xf>
    <xf numFmtId="0" fontId="30" fillId="0" borderId="0" xfId="46" applyFont="1" applyAlignment="1">
      <alignment horizontal="center" vertical="center" wrapText="1"/>
    </xf>
    <xf numFmtId="0" fontId="31" fillId="0" borderId="21" xfId="46" applyFont="1" applyFill="1" applyBorder="1" applyAlignment="1">
      <alignment horizontal="left" vertical="center" indent="1"/>
    </xf>
    <xf numFmtId="165" fontId="31" fillId="0" borderId="21" xfId="46" applyNumberFormat="1" applyFont="1" applyFill="1" applyBorder="1" applyAlignment="1">
      <alignment vertical="center" wrapText="1"/>
    </xf>
    <xf numFmtId="0" fontId="31" fillId="0" borderId="21" xfId="46" applyFont="1" applyFill="1" applyBorder="1" applyAlignment="1">
      <alignment horizontal="left" vertical="center" wrapText="1" indent="1"/>
    </xf>
    <xf numFmtId="0" fontId="32" fillId="24" borderId="10" xfId="46" applyFont="1" applyFill="1" applyBorder="1" applyAlignment="1">
      <alignment horizontal="right" vertical="center" wrapText="1"/>
    </xf>
    <xf numFmtId="165" fontId="32" fillId="24" borderId="11" xfId="46" applyNumberFormat="1" applyFont="1" applyFill="1" applyBorder="1" applyAlignment="1">
      <alignment vertical="center" wrapText="1"/>
    </xf>
    <xf numFmtId="0" fontId="31" fillId="0" borderId="22" xfId="46" applyFont="1" applyBorder="1" applyAlignment="1">
      <alignment horizontal="left" vertical="center" wrapText="1" indent="1"/>
    </xf>
    <xf numFmtId="0" fontId="31" fillId="0" borderId="24" xfId="46" applyFont="1" applyBorder="1" applyAlignment="1">
      <alignment horizontal="left" vertical="center" wrapText="1" indent="1"/>
    </xf>
    <xf numFmtId="0" fontId="31" fillId="0" borderId="21" xfId="46" applyFont="1" applyBorder="1" applyAlignment="1">
      <alignment horizontal="left" vertical="center" wrapText="1" indent="1"/>
    </xf>
    <xf numFmtId="0" fontId="31" fillId="0" borderId="36" xfId="46" applyFont="1" applyFill="1" applyBorder="1" applyAlignment="1">
      <alignment horizontal="left" vertical="center" wrapText="1" indent="1"/>
    </xf>
    <xf numFmtId="0" fontId="31" fillId="0" borderId="23" xfId="46" applyFont="1" applyFill="1" applyBorder="1" applyAlignment="1">
      <alignment horizontal="left" vertical="center" indent="1"/>
    </xf>
    <xf numFmtId="0" fontId="32" fillId="24" borderId="34" xfId="46" applyFont="1" applyFill="1" applyBorder="1" applyAlignment="1">
      <alignment horizontal="right" vertical="center" wrapText="1"/>
    </xf>
    <xf numFmtId="165" fontId="32" fillId="24" borderId="30" xfId="46" applyNumberFormat="1" applyFont="1" applyFill="1" applyBorder="1" applyAlignment="1">
      <alignment vertical="center" wrapText="1"/>
    </xf>
    <xf numFmtId="0" fontId="30" fillId="0" borderId="12" xfId="46" applyFont="1" applyBorder="1" applyAlignment="1">
      <alignment horizontal="left" vertical="center" indent="1"/>
    </xf>
    <xf numFmtId="0" fontId="32" fillId="24" borderId="31" xfId="46" applyFont="1" applyFill="1" applyBorder="1" applyAlignment="1">
      <alignment horizontal="right" vertical="center" wrapText="1"/>
    </xf>
    <xf numFmtId="0" fontId="32" fillId="24" borderId="29" xfId="46" applyFont="1" applyFill="1" applyBorder="1" applyAlignment="1">
      <alignment horizontal="left" vertical="center" wrapText="1" indent="1"/>
    </xf>
    <xf numFmtId="165" fontId="32" fillId="24" borderId="28" xfId="46" applyNumberFormat="1" applyFont="1" applyFill="1" applyBorder="1" applyAlignment="1">
      <alignment vertical="center" wrapText="1"/>
    </xf>
    <xf numFmtId="0" fontId="30" fillId="0" borderId="13" xfId="46" applyFont="1" applyBorder="1" applyAlignment="1">
      <alignment horizontal="left" vertical="center" wrapText="1" indent="1"/>
    </xf>
    <xf numFmtId="0" fontId="32" fillId="24" borderId="27" xfId="46" applyFont="1" applyFill="1" applyBorder="1" applyAlignment="1">
      <alignment horizontal="left" vertical="center" wrapText="1" indent="1"/>
    </xf>
    <xf numFmtId="165" fontId="32" fillId="24" borderId="26" xfId="46" quotePrefix="1" applyNumberFormat="1" applyFont="1" applyFill="1" applyBorder="1" applyAlignment="1">
      <alignment vertical="center" wrapText="1"/>
    </xf>
    <xf numFmtId="0" fontId="3" fillId="0" borderId="0" xfId="46" applyFont="1" applyAlignment="1">
      <alignment horizontal="center" vertical="center" wrapText="1"/>
    </xf>
    <xf numFmtId="0" fontId="3" fillId="0" borderId="0" xfId="46" applyFont="1" applyAlignment="1">
      <alignment horizontal="left" vertical="center" wrapText="1" indent="1"/>
    </xf>
    <xf numFmtId="4" fontId="3" fillId="0" borderId="0" xfId="46" applyNumberFormat="1" applyFont="1" applyAlignment="1">
      <alignment vertical="center" wrapText="1"/>
    </xf>
    <xf numFmtId="0" fontId="3" fillId="0" borderId="0" xfId="46" applyFont="1" applyAlignment="1">
      <alignment vertical="center" wrapText="1"/>
    </xf>
    <xf numFmtId="0" fontId="31" fillId="0" borderId="21" xfId="43" applyFont="1" applyFill="1" applyBorder="1" applyAlignment="1">
      <alignment horizontal="left" vertical="top" wrapText="1" indent="1"/>
    </xf>
    <xf numFmtId="0" fontId="32" fillId="24" borderId="0" xfId="46" applyFont="1" applyFill="1" applyBorder="1" applyAlignment="1">
      <alignment horizontal="center" vertical="center" textRotation="90" wrapText="1"/>
    </xf>
    <xf numFmtId="43" fontId="33" fillId="0" borderId="0" xfId="0" applyNumberFormat="1" applyFont="1"/>
    <xf numFmtId="0" fontId="30" fillId="0" borderId="0" xfId="46" applyFont="1" applyAlignment="1">
      <alignment horizontal="left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25" borderId="53" xfId="0" applyFont="1" applyFill="1" applyBorder="1" applyAlignment="1">
      <alignment horizontal="center" vertical="center" textRotation="90" wrapText="1"/>
    </xf>
    <xf numFmtId="0" fontId="29" fillId="25" borderId="0" xfId="0" applyFont="1" applyFill="1" applyBorder="1" applyAlignment="1">
      <alignment horizontal="center" vertical="center" textRotation="90" wrapText="1"/>
    </xf>
    <xf numFmtId="0" fontId="29" fillId="25" borderId="59" xfId="0" applyFont="1" applyFill="1" applyBorder="1" applyAlignment="1">
      <alignment horizontal="center" vertical="center" wrapText="1"/>
    </xf>
    <xf numFmtId="0" fontId="29" fillId="25" borderId="60" xfId="0" applyFont="1" applyFill="1" applyBorder="1" applyAlignment="1">
      <alignment horizontal="center" vertical="center" wrapText="1"/>
    </xf>
    <xf numFmtId="0" fontId="29" fillId="25" borderId="62" xfId="0" applyFont="1" applyFill="1" applyBorder="1" applyAlignment="1">
      <alignment horizontal="center" vertical="center" textRotation="90" wrapText="1"/>
    </xf>
    <xf numFmtId="0" fontId="29" fillId="25" borderId="55" xfId="0" applyFont="1" applyFill="1" applyBorder="1" applyAlignment="1">
      <alignment horizontal="center" vertical="center" textRotation="90" wrapText="1"/>
    </xf>
    <xf numFmtId="0" fontId="29" fillId="25" borderId="5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7" fillId="0" borderId="14" xfId="43" applyFont="1" applyBorder="1" applyAlignment="1">
      <alignment horizontal="center" vertical="center" wrapText="1"/>
    </xf>
    <xf numFmtId="0" fontId="29" fillId="25" borderId="59" xfId="0" applyFont="1" applyFill="1" applyBorder="1" applyAlignment="1">
      <alignment horizontal="center" vertical="center" textRotation="90" wrapText="1"/>
    </xf>
    <xf numFmtId="0" fontId="29" fillId="25" borderId="60" xfId="0" applyFont="1" applyFill="1" applyBorder="1" applyAlignment="1">
      <alignment horizontal="center" vertical="center" textRotation="90" wrapText="1"/>
    </xf>
    <xf numFmtId="0" fontId="29" fillId="25" borderId="61" xfId="0" applyFont="1" applyFill="1" applyBorder="1" applyAlignment="1">
      <alignment horizontal="center" vertical="center" textRotation="90" wrapText="1"/>
    </xf>
    <xf numFmtId="0" fontId="29" fillId="25" borderId="61" xfId="0" applyFont="1" applyFill="1" applyBorder="1" applyAlignment="1">
      <alignment horizontal="center" vertical="center" wrapText="1"/>
    </xf>
    <xf numFmtId="0" fontId="29" fillId="25" borderId="48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29" fillId="25" borderId="56" xfId="0" applyFont="1" applyFill="1" applyBorder="1" applyAlignment="1">
      <alignment horizontal="center" vertical="center" textRotation="90" wrapText="1"/>
    </xf>
    <xf numFmtId="0" fontId="29" fillId="25" borderId="35" xfId="0" applyFont="1" applyFill="1" applyBorder="1" applyAlignment="1">
      <alignment horizontal="center" vertical="center" textRotation="90" wrapText="1"/>
    </xf>
    <xf numFmtId="0" fontId="32" fillId="25" borderId="42" xfId="43" applyFont="1" applyFill="1" applyBorder="1" applyAlignment="1">
      <alignment horizontal="center" vertical="center" textRotation="90" wrapText="1"/>
    </xf>
    <xf numFmtId="0" fontId="29" fillId="25" borderId="58" xfId="0" applyFont="1" applyFill="1" applyBorder="1" applyAlignment="1">
      <alignment horizontal="center" vertical="center" textRotation="90" wrapText="1"/>
    </xf>
    <xf numFmtId="0" fontId="2" fillId="0" borderId="0" xfId="43" applyFont="1" applyBorder="1" applyAlignment="1">
      <alignment horizontal="center" vertical="center" wrapText="1"/>
    </xf>
    <xf numFmtId="0" fontId="32" fillId="24" borderId="35" xfId="46" applyFont="1" applyFill="1" applyBorder="1" applyAlignment="1">
      <alignment horizontal="center" vertical="center" textRotation="90" wrapText="1"/>
    </xf>
    <xf numFmtId="0" fontId="32" fillId="24" borderId="0" xfId="46" applyFont="1" applyFill="1" applyBorder="1" applyAlignment="1">
      <alignment horizontal="center" vertical="center" textRotation="90" wrapText="1"/>
    </xf>
    <xf numFmtId="0" fontId="32" fillId="24" borderId="33" xfId="46" applyFont="1" applyFill="1" applyBorder="1" applyAlignment="1">
      <alignment horizontal="center" vertical="center" textRotation="90" wrapText="1"/>
    </xf>
    <xf numFmtId="0" fontId="32" fillId="24" borderId="32" xfId="46" applyFont="1" applyFill="1" applyBorder="1" applyAlignment="1">
      <alignment horizontal="center" vertical="center" textRotation="90" wrapText="1"/>
    </xf>
    <xf numFmtId="0" fontId="2" fillId="0" borderId="0" xfId="46" applyFont="1" applyBorder="1" applyAlignment="1">
      <alignment horizontal="center" vertical="center" wrapText="1"/>
    </xf>
    <xf numFmtId="0" fontId="27" fillId="0" borderId="14" xfId="46" applyFont="1" applyBorder="1" applyAlignment="1">
      <alignment horizontal="center" vertical="center" wrapText="1"/>
    </xf>
    <xf numFmtId="0" fontId="32" fillId="24" borderId="25" xfId="46" applyFont="1" applyFill="1" applyBorder="1" applyAlignment="1">
      <alignment horizontal="center" vertical="center" textRotation="90" wrapText="1"/>
    </xf>
    <xf numFmtId="0" fontId="32" fillId="24" borderId="37" xfId="46" applyFont="1" applyFill="1" applyBorder="1" applyAlignment="1">
      <alignment horizontal="center" vertical="center" textRotation="90" wrapText="1"/>
    </xf>
    <xf numFmtId="0" fontId="32" fillId="24" borderId="0" xfId="43" applyFont="1" applyFill="1" applyBorder="1" applyAlignment="1">
      <alignment horizontal="center" vertical="center" textRotation="90" wrapText="1"/>
    </xf>
    <xf numFmtId="0" fontId="32" fillId="24" borderId="25" xfId="43" applyFont="1" applyFill="1" applyBorder="1" applyAlignment="1">
      <alignment horizontal="center" vertical="center" textRotation="90" wrapText="1"/>
    </xf>
    <xf numFmtId="0" fontId="32" fillId="24" borderId="45" xfId="43" applyFont="1" applyFill="1" applyBorder="1" applyAlignment="1">
      <alignment horizontal="center" vertical="center" textRotation="90" wrapText="1"/>
    </xf>
    <xf numFmtId="0" fontId="36" fillId="24" borderId="35" xfId="43" applyFont="1" applyFill="1" applyBorder="1" applyAlignment="1">
      <alignment horizontal="center" vertical="center" textRotation="90" wrapText="1"/>
    </xf>
    <xf numFmtId="0" fontId="36" fillId="24" borderId="0" xfId="43" applyFont="1" applyFill="1" applyBorder="1" applyAlignment="1">
      <alignment horizontal="center" vertical="center" textRotation="90" wrapText="1"/>
    </xf>
    <xf numFmtId="0" fontId="36" fillId="24" borderId="55" xfId="43" applyFont="1" applyFill="1" applyBorder="1" applyAlignment="1">
      <alignment horizontal="center" vertical="center" textRotation="90" wrapText="1"/>
    </xf>
    <xf numFmtId="0" fontId="36" fillId="24" borderId="54" xfId="43" applyFont="1" applyFill="1" applyBorder="1" applyAlignment="1">
      <alignment horizontal="center" vertical="center" textRotation="90" wrapText="1"/>
    </xf>
    <xf numFmtId="0" fontId="32" fillId="24" borderId="56" xfId="43" applyFont="1" applyFill="1" applyBorder="1" applyAlignment="1">
      <alignment horizontal="center" vertical="center" textRotation="90" wrapText="1"/>
    </xf>
    <xf numFmtId="0" fontId="32" fillId="24" borderId="35" xfId="43" applyFont="1" applyFill="1" applyBorder="1" applyAlignment="1">
      <alignment horizontal="center" vertical="center" textRotation="90" wrapText="1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beçalho 1" xfId="44" builtinId="1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1"/>
    <cellStyle name="Normal 2 2" xfId="47"/>
    <cellStyle name="Normal 3" xfId="43"/>
    <cellStyle name="Normal 3 2" xfId="46"/>
    <cellStyle name="Normal 5" xfId="48"/>
    <cellStyle name="Normal 5 2" xfId="45"/>
    <cellStyle name="Note" xfId="38"/>
    <cellStyle name="Output" xfId="39"/>
    <cellStyle name="Percentagem 2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2190750</xdr:colOff>
      <xdr:row>3</xdr:row>
      <xdr:rowOff>47625</xdr:rowOff>
    </xdr:to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1457325</xdr:colOff>
      <xdr:row>4</xdr:row>
      <xdr:rowOff>0</xdr:rowOff>
    </xdr:to>
    <xdr:pic>
      <xdr:nvPicPr>
        <xdr:cNvPr id="3075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1028700</xdr:colOff>
      <xdr:row>6</xdr:row>
      <xdr:rowOff>85725</xdr:rowOff>
    </xdr:from>
    <xdr:to>
      <xdr:col>3</xdr:col>
      <xdr:colOff>1333500</xdr:colOff>
      <xdr:row>6</xdr:row>
      <xdr:rowOff>400050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095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1838325</xdr:colOff>
      <xdr:row>4</xdr:row>
      <xdr:rowOff>0</xdr:rowOff>
    </xdr:to>
    <xdr:pic>
      <xdr:nvPicPr>
        <xdr:cNvPr id="4098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</xdr:row>
      <xdr:rowOff>85725</xdr:rowOff>
    </xdr:from>
    <xdr:to>
      <xdr:col>3</xdr:col>
      <xdr:colOff>0</xdr:colOff>
      <xdr:row>6</xdr:row>
      <xdr:rowOff>400050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095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1066800</xdr:colOff>
      <xdr:row>6</xdr:row>
      <xdr:rowOff>104775</xdr:rowOff>
    </xdr:from>
    <xdr:to>
      <xdr:col>2</xdr:col>
      <xdr:colOff>1371600</xdr:colOff>
      <xdr:row>6</xdr:row>
      <xdr:rowOff>419100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295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1038225</xdr:colOff>
      <xdr:row>6</xdr:row>
      <xdr:rowOff>85725</xdr:rowOff>
    </xdr:from>
    <xdr:to>
      <xdr:col>2</xdr:col>
      <xdr:colOff>1343025</xdr:colOff>
      <xdr:row>6</xdr:row>
      <xdr:rowOff>400050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276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1057275</xdr:colOff>
      <xdr:row>6</xdr:row>
      <xdr:rowOff>38100</xdr:rowOff>
    </xdr:from>
    <xdr:to>
      <xdr:col>2</xdr:col>
      <xdr:colOff>1362075</xdr:colOff>
      <xdr:row>6</xdr:row>
      <xdr:rowOff>352425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22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1019175</xdr:colOff>
      <xdr:row>6</xdr:row>
      <xdr:rowOff>66675</xdr:rowOff>
    </xdr:from>
    <xdr:to>
      <xdr:col>2</xdr:col>
      <xdr:colOff>1323975</xdr:colOff>
      <xdr:row>6</xdr:row>
      <xdr:rowOff>381000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2573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1076325</xdr:colOff>
      <xdr:row>6</xdr:row>
      <xdr:rowOff>114300</xdr:rowOff>
    </xdr:from>
    <xdr:to>
      <xdr:col>3</xdr:col>
      <xdr:colOff>0</xdr:colOff>
      <xdr:row>6</xdr:row>
      <xdr:rowOff>428625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30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2286000" cy="619125"/>
    <xdr:pic>
      <xdr:nvPicPr>
        <xdr:cNvPr id="2" name="Picture 5" descr="logo_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8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1066800</xdr:colOff>
      <xdr:row>6</xdr:row>
      <xdr:rowOff>95250</xdr:rowOff>
    </xdr:from>
    <xdr:to>
      <xdr:col>2</xdr:col>
      <xdr:colOff>1371600</xdr:colOff>
      <xdr:row>6</xdr:row>
      <xdr:rowOff>409575</xdr:rowOff>
    </xdr:to>
    <xdr:pic>
      <xdr:nvPicPr>
        <xdr:cNvPr id="3" name="Imagem 1" descr="flecha054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28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Q43"/>
  <sheetViews>
    <sheetView showGridLines="0" showRowColHeaders="0" tabSelected="1" workbookViewId="0">
      <pane ySplit="27" topLeftCell="A28" activePane="bottomLeft" state="frozen"/>
      <selection pane="bottomLeft"/>
    </sheetView>
  </sheetViews>
  <sheetFormatPr defaultRowHeight="15" x14ac:dyDescent="0.25"/>
  <cols>
    <col min="1" max="1" width="4" customWidth="1"/>
    <col min="2" max="2" width="81.42578125" bestFit="1" customWidth="1"/>
  </cols>
  <sheetData>
    <row r="1" spans="1:17" x14ac:dyDescent="0.25">
      <c r="A1" s="13"/>
      <c r="B1" s="13"/>
      <c r="C1" s="13"/>
      <c r="D1" s="128"/>
      <c r="E1" s="12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29"/>
      <c r="E2" s="12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29"/>
      <c r="E3" s="1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29"/>
      <c r="E4" s="1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29"/>
      <c r="E5" s="12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5.25" customHeight="1" x14ac:dyDescent="0.25">
      <c r="A6" s="13"/>
      <c r="B6" s="14" t="s">
        <v>185</v>
      </c>
      <c r="C6" s="15"/>
      <c r="D6" s="129"/>
      <c r="E6" s="125"/>
      <c r="F6" s="15"/>
      <c r="G6" s="15"/>
      <c r="H6" s="15"/>
      <c r="I6" s="15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3"/>
      <c r="B7" s="13"/>
      <c r="C7" s="13"/>
      <c r="D7" s="129"/>
      <c r="E7" s="12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8.75" x14ac:dyDescent="0.25">
      <c r="A8" s="16"/>
      <c r="B8" s="19" t="s">
        <v>32</v>
      </c>
      <c r="C8" s="13"/>
      <c r="D8" s="129"/>
      <c r="E8" s="12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8.75" x14ac:dyDescent="0.25">
      <c r="B9" s="18"/>
      <c r="C9" s="13"/>
      <c r="D9" s="129"/>
      <c r="E9" s="12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0.100000000000001" customHeight="1" x14ac:dyDescent="0.3">
      <c r="A10" s="17">
        <v>1</v>
      </c>
      <c r="B10" s="17" t="s">
        <v>31</v>
      </c>
      <c r="C10" s="13"/>
      <c r="D10" s="129"/>
      <c r="E10" s="12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20.100000000000001" customHeight="1" x14ac:dyDescent="0.3">
      <c r="A11" s="17">
        <v>2</v>
      </c>
      <c r="B11" s="17" t="s">
        <v>30</v>
      </c>
      <c r="C11" s="13"/>
      <c r="D11" s="129"/>
      <c r="E11" s="12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20.100000000000001" customHeight="1" x14ac:dyDescent="0.3">
      <c r="A12" s="17">
        <v>3</v>
      </c>
      <c r="B12" s="17" t="s">
        <v>29</v>
      </c>
      <c r="C12" s="13"/>
      <c r="D12" s="129"/>
      <c r="E12" s="12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20.100000000000001" customHeight="1" x14ac:dyDescent="0.3">
      <c r="A13" s="17">
        <v>4</v>
      </c>
      <c r="B13" s="17" t="s">
        <v>26</v>
      </c>
      <c r="C13" s="13"/>
      <c r="D13" s="129"/>
      <c r="E13" s="12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0.100000000000001" customHeight="1" x14ac:dyDescent="0.3">
      <c r="A14" s="17">
        <v>5</v>
      </c>
      <c r="B14" s="17" t="s">
        <v>27</v>
      </c>
      <c r="C14" s="13"/>
      <c r="D14" s="129"/>
      <c r="E14" s="12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0.100000000000001" customHeight="1" x14ac:dyDescent="0.3">
      <c r="A15" s="17">
        <v>6</v>
      </c>
      <c r="B15" s="17" t="s">
        <v>28</v>
      </c>
      <c r="C15" s="13"/>
      <c r="D15" s="129"/>
      <c r="E15" s="12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0.100000000000001" customHeight="1" x14ac:dyDescent="0.3">
      <c r="A16" s="17">
        <v>7</v>
      </c>
      <c r="B16" s="17" t="s">
        <v>33</v>
      </c>
      <c r="C16" s="13"/>
      <c r="D16" s="129"/>
      <c r="E16" s="12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100000000000001" customHeight="1" x14ac:dyDescent="0.3">
      <c r="A17" s="17">
        <v>8</v>
      </c>
      <c r="B17" s="17" t="s">
        <v>40</v>
      </c>
      <c r="C17" s="13"/>
      <c r="D17" s="129"/>
      <c r="E17" s="12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100000000000001" customHeight="1" x14ac:dyDescent="0.3">
      <c r="A18" s="17"/>
      <c r="B18" s="17"/>
      <c r="C18" s="13"/>
      <c r="D18" s="129"/>
      <c r="E18" s="12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100000000000001" customHeight="1" x14ac:dyDescent="0.3">
      <c r="A19" s="17"/>
      <c r="B19" s="17"/>
      <c r="C19" s="13"/>
      <c r="D19" s="129"/>
      <c r="E19" s="12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100000000000001" customHeight="1" x14ac:dyDescent="0.3">
      <c r="A20" s="17"/>
      <c r="B20" s="17"/>
      <c r="C20" s="13"/>
      <c r="D20" s="129"/>
      <c r="E20" s="12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100000000000001" customHeight="1" x14ac:dyDescent="0.3">
      <c r="A21" s="17"/>
      <c r="B21" s="17"/>
      <c r="C21" s="13"/>
      <c r="D21" s="129"/>
      <c r="E21" s="12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100000000000001" customHeight="1" x14ac:dyDescent="0.3">
      <c r="A22" s="17"/>
      <c r="B22" s="17"/>
      <c r="C22" s="13"/>
      <c r="D22" s="129"/>
      <c r="E22" s="12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x14ac:dyDescent="0.3">
      <c r="A23" s="17"/>
      <c r="B23" s="17"/>
      <c r="C23" s="13"/>
      <c r="D23" s="129"/>
      <c r="E23" s="12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100000000000001" customHeight="1" x14ac:dyDescent="0.3">
      <c r="A24" s="17"/>
      <c r="B24" s="17"/>
      <c r="C24" s="13"/>
      <c r="D24" s="129"/>
      <c r="E24" s="12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100000000000001" customHeight="1" x14ac:dyDescent="0.3">
      <c r="A25" s="17"/>
      <c r="B25" s="17"/>
      <c r="C25" s="13"/>
      <c r="D25" s="129"/>
      <c r="E25" s="1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20.100000000000001" customHeight="1" x14ac:dyDescent="0.3">
      <c r="A26" s="17"/>
      <c r="B26" s="17"/>
      <c r="C26" s="13"/>
      <c r="D26" s="129"/>
      <c r="E26" s="12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100000000000001" customHeight="1" x14ac:dyDescent="0.25">
      <c r="C27" s="13"/>
      <c r="D27" s="129"/>
      <c r="E27" s="12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13"/>
      <c r="B28" s="13"/>
      <c r="C28" s="13"/>
      <c r="D28" s="129"/>
      <c r="E28" s="12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13"/>
      <c r="B29" s="13"/>
      <c r="C29" s="13"/>
      <c r="D29" s="129"/>
      <c r="E29" s="12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5">
      <c r="A30" s="13"/>
      <c r="B30" s="13"/>
      <c r="C30" s="13"/>
      <c r="D30" s="129"/>
      <c r="E30" s="12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A31" s="13"/>
      <c r="B31" s="13"/>
      <c r="C31" s="13"/>
      <c r="D31" s="129"/>
      <c r="E31" s="12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13"/>
      <c r="B32" s="13"/>
      <c r="C32" s="13"/>
      <c r="D32" s="129"/>
      <c r="E32" s="12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13"/>
      <c r="B33" s="13"/>
      <c r="C33" s="13"/>
      <c r="D33" s="129"/>
      <c r="E33" s="12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5">
      <c r="A34" s="13"/>
      <c r="B34" s="13"/>
      <c r="C34" s="13"/>
      <c r="D34" s="129"/>
      <c r="E34" s="12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1"/>
      <c r="B35" s="122"/>
      <c r="C35" s="123"/>
      <c r="D35" s="129"/>
      <c r="E35" s="12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3"/>
      <c r="B36" s="13"/>
      <c r="C36" s="13"/>
      <c r="D36" s="129"/>
      <c r="E36" s="12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A37" s="13"/>
      <c r="B37" s="13"/>
      <c r="C37" s="13"/>
      <c r="D37" s="129"/>
      <c r="E37" s="12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A38" s="13"/>
      <c r="B38" s="13"/>
      <c r="C38" s="13"/>
      <c r="D38" s="129"/>
      <c r="E38" s="12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A39" s="13"/>
      <c r="B39" s="13"/>
      <c r="C39" s="13"/>
      <c r="D39" s="129"/>
      <c r="E39" s="12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13"/>
      <c r="B40" s="13"/>
      <c r="C40" s="13"/>
      <c r="D40" s="129"/>
      <c r="E40" s="12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D41" s="129"/>
    </row>
    <row r="43" spans="1:17" x14ac:dyDescent="0.25">
      <c r="A43" s="127"/>
      <c r="B43" s="127"/>
      <c r="C43" s="127"/>
      <c r="D43" s="127"/>
    </row>
  </sheetData>
  <sheetProtection password="9790" sheet="1" objects="1" scenarios="1"/>
  <mergeCells count="4">
    <mergeCell ref="A35:C35"/>
    <mergeCell ref="E1:E40"/>
    <mergeCell ref="A43:D43"/>
    <mergeCell ref="D1:D41"/>
  </mergeCells>
  <hyperlinks>
    <hyperlink ref="B10" location="'AGREGADO POR BENEFÍCIO_IEC'!A1" display="Impostos Especiais de Consumo"/>
    <hyperlink ref="B11" location="'AGREGADO POR BENEFÍCIO_ISV'!A1" display="Imposto sobre Veículos"/>
    <hyperlink ref="B12" location="'AGREGADO POR BENEFÍCIO_IRC'!A1" display="Imposto sobre o Rendimento das Pessoas Colectivas"/>
    <hyperlink ref="B13" location="'AGREGADO POR BENEFÍCIO_IMT'!A1" display="Imposto Municipal sobre as Transmissões Onerosas de Imóveis"/>
    <hyperlink ref="B14" location="'AGREGADO POR BENEFÍCIO_IS'!A1" display="Imposto do Selo"/>
    <hyperlink ref="B15" location="'AGREGADO POR BENEFÍCIO_IUC'!A1" display="Imposto Único de Circulação"/>
    <hyperlink ref="B16" location="'AGREGADO POR BENEFÍCIO_IVA'!A1" display="Imposto Sobre o valor Acrescentado"/>
    <hyperlink ref="B17" location="'AGREGADO POR BENEFÍCIO_IMI'!A1" display="Imposto Municipal sobre Imóvei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4:D45"/>
  <sheetViews>
    <sheetView showGridLines="0" showRowColHeaders="0" workbookViewId="0"/>
  </sheetViews>
  <sheetFormatPr defaultRowHeight="15" x14ac:dyDescent="0.25"/>
  <cols>
    <col min="1" max="1" width="5.7109375" style="1" customWidth="1"/>
    <col min="2" max="2" width="6.7109375" style="1" customWidth="1"/>
    <col min="3" max="3" width="90.7109375" style="30" customWidth="1"/>
    <col min="4" max="4" width="20.7109375" style="1" customWidth="1"/>
    <col min="5" max="16384" width="9.140625" style="1"/>
  </cols>
  <sheetData>
    <row r="4" spans="1:4" ht="3.95" customHeight="1" x14ac:dyDescent="0.25">
      <c r="A4" s="11"/>
      <c r="B4" s="11"/>
      <c r="C4" s="24"/>
    </row>
    <row r="5" spans="1:4" ht="15" customHeight="1" x14ac:dyDescent="0.25">
      <c r="A5" s="12"/>
      <c r="B5" s="12"/>
      <c r="C5" s="25"/>
    </row>
    <row r="6" spans="1:4" ht="15.75" customHeight="1" x14ac:dyDescent="0.25">
      <c r="A6" s="137" t="s">
        <v>186</v>
      </c>
      <c r="B6" s="137"/>
      <c r="C6" s="137"/>
      <c r="D6" s="137"/>
    </row>
    <row r="7" spans="1:4" ht="36" customHeight="1" x14ac:dyDescent="0.25">
      <c r="C7" s="138" t="s">
        <v>31</v>
      </c>
      <c r="D7" s="138"/>
    </row>
    <row r="8" spans="1:4" ht="24.95" customHeight="1" x14ac:dyDescent="0.25">
      <c r="A8" s="20"/>
      <c r="B8" s="20"/>
      <c r="C8" s="21" t="s">
        <v>8</v>
      </c>
      <c r="D8" s="22" t="s">
        <v>9</v>
      </c>
    </row>
    <row r="9" spans="1:4" ht="15.75" customHeight="1" x14ac:dyDescent="0.25">
      <c r="A9" s="134" t="s">
        <v>3</v>
      </c>
      <c r="B9" s="139" t="s">
        <v>0</v>
      </c>
      <c r="C9" s="26" t="s">
        <v>80</v>
      </c>
      <c r="D9" s="78">
        <v>3571912.4700000007</v>
      </c>
    </row>
    <row r="10" spans="1:4" x14ac:dyDescent="0.25">
      <c r="A10" s="135"/>
      <c r="B10" s="140"/>
      <c r="C10" s="27" t="s">
        <v>81</v>
      </c>
      <c r="D10" s="78">
        <v>31848511.780000001</v>
      </c>
    </row>
    <row r="11" spans="1:4" x14ac:dyDescent="0.25">
      <c r="A11" s="135"/>
      <c r="B11" s="140"/>
      <c r="C11" s="27" t="s">
        <v>82</v>
      </c>
      <c r="D11" s="78">
        <v>2507013.8200000026</v>
      </c>
    </row>
    <row r="12" spans="1:4" x14ac:dyDescent="0.25">
      <c r="A12" s="135"/>
      <c r="B12" s="140"/>
      <c r="C12" s="27" t="s">
        <v>83</v>
      </c>
      <c r="D12" s="78">
        <v>4946360.7</v>
      </c>
    </row>
    <row r="13" spans="1:4" x14ac:dyDescent="0.25">
      <c r="A13" s="135"/>
      <c r="B13" s="140"/>
      <c r="C13" s="27" t="s">
        <v>84</v>
      </c>
      <c r="D13" s="78">
        <v>58343545.389999986</v>
      </c>
    </row>
    <row r="14" spans="1:4" x14ac:dyDescent="0.25">
      <c r="A14" s="135"/>
      <c r="B14" s="140"/>
      <c r="C14" s="27" t="s">
        <v>85</v>
      </c>
      <c r="D14" s="78">
        <v>3663301.6199999996</v>
      </c>
    </row>
    <row r="15" spans="1:4" x14ac:dyDescent="0.25">
      <c r="A15" s="135"/>
      <c r="B15" s="140"/>
      <c r="C15" s="27" t="s">
        <v>86</v>
      </c>
      <c r="D15" s="78">
        <v>15000017.760000005</v>
      </c>
    </row>
    <row r="16" spans="1:4" x14ac:dyDescent="0.25">
      <c r="A16" s="135"/>
      <c r="B16" s="140"/>
      <c r="C16" s="27" t="s">
        <v>87</v>
      </c>
      <c r="D16" s="78">
        <v>6087517.8700000001</v>
      </c>
    </row>
    <row r="17" spans="1:4" x14ac:dyDescent="0.25">
      <c r="A17" s="135"/>
      <c r="B17" s="140"/>
      <c r="C17" s="27" t="s">
        <v>260</v>
      </c>
      <c r="D17" s="78">
        <v>3527645.66</v>
      </c>
    </row>
    <row r="18" spans="1:4" ht="24" x14ac:dyDescent="0.25">
      <c r="A18" s="135"/>
      <c r="B18" s="140"/>
      <c r="C18" s="79" t="s">
        <v>88</v>
      </c>
      <c r="D18" s="78">
        <v>81228.670000000013</v>
      </c>
    </row>
    <row r="19" spans="1:4" ht="16.5" customHeight="1" x14ac:dyDescent="0.25">
      <c r="A19" s="135"/>
      <c r="B19" s="141"/>
      <c r="C19" s="23" t="s">
        <v>112</v>
      </c>
      <c r="D19" s="77">
        <f>SUM(D9:D18)</f>
        <v>129577055.74000001</v>
      </c>
    </row>
    <row r="20" spans="1:4" x14ac:dyDescent="0.25">
      <c r="A20" s="135"/>
      <c r="B20" s="139" t="s">
        <v>1</v>
      </c>
      <c r="C20" s="26" t="s">
        <v>89</v>
      </c>
      <c r="D20" s="78">
        <v>308084.69999999995</v>
      </c>
    </row>
    <row r="21" spans="1:4" x14ac:dyDescent="0.25">
      <c r="A21" s="135"/>
      <c r="B21" s="140"/>
      <c r="C21" s="27" t="s">
        <v>90</v>
      </c>
      <c r="D21" s="78">
        <v>51045187.879999995</v>
      </c>
    </row>
    <row r="22" spans="1:4" x14ac:dyDescent="0.25">
      <c r="A22" s="135"/>
      <c r="B22" s="140"/>
      <c r="C22" s="27" t="s">
        <v>91</v>
      </c>
      <c r="D22" s="78">
        <v>21723915.630000014</v>
      </c>
    </row>
    <row r="23" spans="1:4" x14ac:dyDescent="0.25">
      <c r="A23" s="135"/>
      <c r="B23" s="140"/>
      <c r="C23" s="27" t="s">
        <v>261</v>
      </c>
      <c r="D23" s="78">
        <v>97259576.239999965</v>
      </c>
    </row>
    <row r="24" spans="1:4" x14ac:dyDescent="0.25">
      <c r="A24" s="135"/>
      <c r="B24" s="140"/>
      <c r="C24" s="27" t="s">
        <v>92</v>
      </c>
      <c r="D24" s="78">
        <v>199139059.86999995</v>
      </c>
    </row>
    <row r="25" spans="1:4" ht="24" x14ac:dyDescent="0.25">
      <c r="A25" s="135"/>
      <c r="B25" s="140"/>
      <c r="C25" s="27" t="s">
        <v>262</v>
      </c>
      <c r="D25" s="78">
        <v>1228383.6400000001</v>
      </c>
    </row>
    <row r="26" spans="1:4" x14ac:dyDescent="0.25">
      <c r="A26" s="135"/>
      <c r="B26" s="140"/>
      <c r="C26" s="27" t="s">
        <v>263</v>
      </c>
      <c r="D26" s="78">
        <v>2418049.7900000005</v>
      </c>
    </row>
    <row r="27" spans="1:4" x14ac:dyDescent="0.25">
      <c r="A27" s="135"/>
      <c r="B27" s="140"/>
      <c r="C27" s="27" t="s">
        <v>264</v>
      </c>
      <c r="D27" s="78">
        <v>8539053.9400000013</v>
      </c>
    </row>
    <row r="28" spans="1:4" x14ac:dyDescent="0.25">
      <c r="A28" s="135"/>
      <c r="B28" s="140"/>
      <c r="C28" s="27" t="s">
        <v>265</v>
      </c>
      <c r="D28" s="78">
        <v>1729174.0499999998</v>
      </c>
    </row>
    <row r="29" spans="1:4" x14ac:dyDescent="0.25">
      <c r="A29" s="135"/>
      <c r="B29" s="141"/>
      <c r="C29" s="23" t="s">
        <v>113</v>
      </c>
      <c r="D29" s="77">
        <f>SUM(D20:D28)</f>
        <v>383390485.73999995</v>
      </c>
    </row>
    <row r="30" spans="1:4" ht="24" x14ac:dyDescent="0.25">
      <c r="A30" s="135"/>
      <c r="B30" s="132" t="s">
        <v>2</v>
      </c>
      <c r="C30" s="27" t="s">
        <v>88</v>
      </c>
      <c r="D30" s="78">
        <v>923974.35</v>
      </c>
    </row>
    <row r="31" spans="1:4" ht="29.25" customHeight="1" x14ac:dyDescent="0.25">
      <c r="A31" s="135"/>
      <c r="B31" s="133"/>
      <c r="C31" s="27" t="s">
        <v>93</v>
      </c>
      <c r="D31" s="78">
        <v>53358.35</v>
      </c>
    </row>
    <row r="32" spans="1:4" ht="17.100000000000001" customHeight="1" x14ac:dyDescent="0.25">
      <c r="A32" s="136"/>
      <c r="B32" s="142"/>
      <c r="C32" s="23" t="s">
        <v>114</v>
      </c>
      <c r="D32" s="77">
        <f>SUM(D30:D31)</f>
        <v>977332.7</v>
      </c>
    </row>
    <row r="33" spans="1:4" ht="17.100000000000001" customHeight="1" x14ac:dyDescent="0.25">
      <c r="A33" s="130" t="s">
        <v>4</v>
      </c>
      <c r="B33" s="132" t="s">
        <v>0</v>
      </c>
      <c r="C33" s="27" t="s">
        <v>94</v>
      </c>
      <c r="D33" s="78">
        <v>13396.670000000002</v>
      </c>
    </row>
    <row r="34" spans="1:4" ht="17.100000000000001" customHeight="1" x14ac:dyDescent="0.25">
      <c r="A34" s="131"/>
      <c r="B34" s="133"/>
      <c r="C34" s="27" t="s">
        <v>95</v>
      </c>
      <c r="D34" s="78">
        <v>1219072.6200000001</v>
      </c>
    </row>
    <row r="35" spans="1:4" ht="17.100000000000001" customHeight="1" x14ac:dyDescent="0.25">
      <c r="A35" s="131"/>
      <c r="B35" s="133"/>
      <c r="C35" s="27" t="s">
        <v>96</v>
      </c>
      <c r="D35" s="78">
        <v>4064139.709999999</v>
      </c>
    </row>
    <row r="36" spans="1:4" ht="17.100000000000001" customHeight="1" x14ac:dyDescent="0.25">
      <c r="A36" s="131"/>
      <c r="B36" s="142"/>
      <c r="C36" s="23" t="s">
        <v>115</v>
      </c>
      <c r="D36" s="77">
        <f>SUM(D33:D35)</f>
        <v>5296608.9999999991</v>
      </c>
    </row>
    <row r="37" spans="1:4" ht="17.100000000000001" customHeight="1" x14ac:dyDescent="0.25">
      <c r="A37" s="131"/>
      <c r="B37" s="132" t="s">
        <v>1</v>
      </c>
      <c r="C37" s="27" t="s">
        <v>97</v>
      </c>
      <c r="D37" s="78">
        <v>42629309.009999998</v>
      </c>
    </row>
    <row r="38" spans="1:4" ht="17.100000000000001" customHeight="1" x14ac:dyDescent="0.25">
      <c r="A38" s="131"/>
      <c r="B38" s="133"/>
      <c r="C38" s="27" t="s">
        <v>98</v>
      </c>
      <c r="D38" s="78">
        <v>2695069.8900000006</v>
      </c>
    </row>
    <row r="39" spans="1:4" ht="17.100000000000001" customHeight="1" x14ac:dyDescent="0.25">
      <c r="A39" s="131"/>
      <c r="B39" s="133"/>
      <c r="C39" s="27" t="s">
        <v>99</v>
      </c>
      <c r="D39" s="78">
        <v>1268074.7600000002</v>
      </c>
    </row>
    <row r="40" spans="1:4" ht="17.100000000000001" customHeight="1" x14ac:dyDescent="0.25">
      <c r="A40" s="131"/>
      <c r="B40" s="133"/>
      <c r="C40" s="23" t="s">
        <v>116</v>
      </c>
      <c r="D40" s="77">
        <f>SUM(D37:D39)</f>
        <v>46592453.659999996</v>
      </c>
    </row>
    <row r="41" spans="1:4" ht="17.100000000000001" customHeight="1" x14ac:dyDescent="0.25">
      <c r="A41" s="131"/>
      <c r="B41" s="143" t="s">
        <v>2</v>
      </c>
      <c r="C41" s="27" t="s">
        <v>100</v>
      </c>
      <c r="D41" s="78">
        <v>24973872.310000002</v>
      </c>
    </row>
    <row r="42" spans="1:4" ht="17.100000000000001" customHeight="1" x14ac:dyDescent="0.25">
      <c r="A42" s="131"/>
      <c r="B42" s="144"/>
      <c r="C42" s="23" t="s">
        <v>117</v>
      </c>
      <c r="D42" s="77">
        <f>SUM(D41)</f>
        <v>24973872.310000002</v>
      </c>
    </row>
    <row r="43" spans="1:4" x14ac:dyDescent="0.25">
      <c r="C43" s="28" t="s">
        <v>5</v>
      </c>
      <c r="D43" s="29">
        <f>+D42+D40+D36+D32+D29+D19</f>
        <v>590807809.14999998</v>
      </c>
    </row>
    <row r="44" spans="1:4" x14ac:dyDescent="0.25">
      <c r="D44" s="31"/>
    </row>
    <row r="45" spans="1:4" x14ac:dyDescent="0.25">
      <c r="D45" s="31"/>
    </row>
  </sheetData>
  <sheetProtection password="9790" sheet="1" objects="1" scenarios="1"/>
  <mergeCells count="10">
    <mergeCell ref="A33:A42"/>
    <mergeCell ref="B37:B40"/>
    <mergeCell ref="A9:A32"/>
    <mergeCell ref="A6:D6"/>
    <mergeCell ref="C7:D7"/>
    <mergeCell ref="B9:B19"/>
    <mergeCell ref="B20:B29"/>
    <mergeCell ref="B30:B32"/>
    <mergeCell ref="B33:B36"/>
    <mergeCell ref="B41:B42"/>
  </mergeCells>
  <pageMargins left="3.937007874015748E-2" right="3.937007874015748E-2" top="0.19685039370078741" bottom="0.15748031496062992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4:C72"/>
  <sheetViews>
    <sheetView showGridLines="0" showRowColHeaders="0" workbookViewId="0"/>
  </sheetViews>
  <sheetFormatPr defaultRowHeight="15" x14ac:dyDescent="0.25"/>
  <cols>
    <col min="1" max="1" width="6.7109375" customWidth="1"/>
    <col min="2" max="2" width="98.42578125" style="2" customWidth="1"/>
    <col min="3" max="3" width="20.7109375" customWidth="1"/>
  </cols>
  <sheetData>
    <row r="4" spans="1:3" ht="3.95" customHeight="1" x14ac:dyDescent="0.25">
      <c r="A4" s="9"/>
      <c r="B4" s="8"/>
    </row>
    <row r="6" spans="1:3" s="3" customFormat="1" ht="15.75" customHeight="1" x14ac:dyDescent="0.25">
      <c r="A6" s="149" t="s">
        <v>186</v>
      </c>
      <c r="B6" s="149"/>
      <c r="C6" s="149"/>
    </row>
    <row r="7" spans="1:3" ht="36" customHeight="1" x14ac:dyDescent="0.25">
      <c r="B7" s="138" t="s">
        <v>30</v>
      </c>
      <c r="C7" s="138"/>
    </row>
    <row r="8" spans="1:3" s="34" customFormat="1" ht="24.95" customHeight="1" x14ac:dyDescent="0.2">
      <c r="A8" s="36"/>
      <c r="B8" s="37" t="s">
        <v>8</v>
      </c>
      <c r="C8" s="38" t="s">
        <v>9</v>
      </c>
    </row>
    <row r="9" spans="1:3" s="34" customFormat="1" ht="17.100000000000001" customHeight="1" x14ac:dyDescent="0.2">
      <c r="A9" s="147" t="s">
        <v>7</v>
      </c>
      <c r="B9" s="80" t="s">
        <v>245</v>
      </c>
      <c r="C9" s="73">
        <v>174195.72000000003</v>
      </c>
    </row>
    <row r="10" spans="1:3" s="34" customFormat="1" ht="17.100000000000001" customHeight="1" x14ac:dyDescent="0.2">
      <c r="A10" s="147"/>
      <c r="B10" s="80" t="s">
        <v>102</v>
      </c>
      <c r="C10" s="73">
        <v>406116.62999999995</v>
      </c>
    </row>
    <row r="11" spans="1:3" s="34" customFormat="1" ht="17.100000000000001" customHeight="1" x14ac:dyDescent="0.2">
      <c r="A11" s="147"/>
      <c r="B11" s="80" t="s">
        <v>104</v>
      </c>
      <c r="C11" s="73">
        <v>591604.26000000013</v>
      </c>
    </row>
    <row r="12" spans="1:3" s="34" customFormat="1" ht="17.100000000000001" customHeight="1" x14ac:dyDescent="0.2">
      <c r="A12" s="147"/>
      <c r="B12" s="80" t="s">
        <v>103</v>
      </c>
      <c r="C12" s="73">
        <v>459680.04000000004</v>
      </c>
    </row>
    <row r="13" spans="1:3" s="34" customFormat="1" ht="17.100000000000001" customHeight="1" x14ac:dyDescent="0.2">
      <c r="A13" s="147"/>
      <c r="B13" s="80" t="s">
        <v>246</v>
      </c>
      <c r="C13" s="73">
        <v>881546.6</v>
      </c>
    </row>
    <row r="14" spans="1:3" s="34" customFormat="1" ht="17.100000000000001" customHeight="1" x14ac:dyDescent="0.2">
      <c r="A14" s="147"/>
      <c r="B14" s="80" t="s">
        <v>101</v>
      </c>
      <c r="C14" s="73">
        <v>1931554.8199999954</v>
      </c>
    </row>
    <row r="15" spans="1:3" s="34" customFormat="1" ht="17.100000000000001" customHeight="1" x14ac:dyDescent="0.2">
      <c r="A15" s="147"/>
      <c r="B15" s="80" t="s">
        <v>247</v>
      </c>
      <c r="C15" s="73">
        <v>44466.719999999987</v>
      </c>
    </row>
    <row r="16" spans="1:3" s="34" customFormat="1" ht="17.100000000000001" customHeight="1" x14ac:dyDescent="0.2">
      <c r="A16" s="147"/>
      <c r="B16" s="80" t="s">
        <v>107</v>
      </c>
      <c r="C16" s="73">
        <v>126169.98000000003</v>
      </c>
    </row>
    <row r="17" spans="1:3" s="34" customFormat="1" ht="17.100000000000001" customHeight="1" x14ac:dyDescent="0.2">
      <c r="A17" s="147"/>
      <c r="B17" s="80" t="s">
        <v>105</v>
      </c>
      <c r="C17" s="73">
        <v>41856.47</v>
      </c>
    </row>
    <row r="18" spans="1:3" s="34" customFormat="1" ht="17.100000000000001" customHeight="1" x14ac:dyDescent="0.2">
      <c r="A18" s="147"/>
      <c r="B18" s="32" t="s">
        <v>109</v>
      </c>
      <c r="C18" s="74">
        <f>SUM(C9:C17)</f>
        <v>4657191.2399999956</v>
      </c>
    </row>
    <row r="19" spans="1:3" s="34" customFormat="1" ht="17.100000000000001" customHeight="1" x14ac:dyDescent="0.2">
      <c r="A19" s="131" t="s">
        <v>6</v>
      </c>
      <c r="B19" s="80" t="s">
        <v>248</v>
      </c>
      <c r="C19" s="73">
        <v>595904.38</v>
      </c>
    </row>
    <row r="20" spans="1:3" s="34" customFormat="1" ht="17.100000000000001" customHeight="1" x14ac:dyDescent="0.2">
      <c r="A20" s="131"/>
      <c r="B20" s="80" t="s">
        <v>249</v>
      </c>
      <c r="C20" s="73">
        <v>77267.48000000001</v>
      </c>
    </row>
    <row r="21" spans="1:3" s="34" customFormat="1" ht="17.100000000000001" customHeight="1" x14ac:dyDescent="0.2">
      <c r="A21" s="148"/>
      <c r="B21" s="32" t="s">
        <v>111</v>
      </c>
      <c r="C21" s="74">
        <f>SUM(C19:C20)</f>
        <v>673171.86</v>
      </c>
    </row>
    <row r="22" spans="1:3" s="34" customFormat="1" ht="17.100000000000001" customHeight="1" x14ac:dyDescent="0.2">
      <c r="A22" s="145" t="s">
        <v>23</v>
      </c>
      <c r="B22" s="80" t="s">
        <v>250</v>
      </c>
      <c r="C22" s="73">
        <v>20282537.679999996</v>
      </c>
    </row>
    <row r="23" spans="1:3" s="34" customFormat="1" ht="17.100000000000001" customHeight="1" x14ac:dyDescent="0.2">
      <c r="A23" s="146"/>
      <c r="B23" s="80" t="s">
        <v>251</v>
      </c>
      <c r="C23" s="73">
        <v>25500897.34</v>
      </c>
    </row>
    <row r="24" spans="1:3" s="34" customFormat="1" ht="17.100000000000001" customHeight="1" x14ac:dyDescent="0.2">
      <c r="A24" s="146"/>
      <c r="B24" s="80" t="s">
        <v>252</v>
      </c>
      <c r="C24" s="73">
        <v>1500</v>
      </c>
    </row>
    <row r="25" spans="1:3" s="34" customFormat="1" ht="17.100000000000001" customHeight="1" x14ac:dyDescent="0.2">
      <c r="A25" s="146"/>
      <c r="B25" s="80" t="s">
        <v>253</v>
      </c>
      <c r="C25" s="73">
        <v>7980376.8699999982</v>
      </c>
    </row>
    <row r="26" spans="1:3" s="34" customFormat="1" ht="17.100000000000001" customHeight="1" x14ac:dyDescent="0.2">
      <c r="A26" s="146"/>
      <c r="B26" s="80" t="s">
        <v>254</v>
      </c>
      <c r="C26" s="73">
        <v>269.56</v>
      </c>
    </row>
    <row r="27" spans="1:3" s="34" customFormat="1" ht="17.100000000000001" customHeight="1" x14ac:dyDescent="0.2">
      <c r="A27" s="146"/>
      <c r="B27" s="80" t="s">
        <v>255</v>
      </c>
      <c r="C27" s="73">
        <v>6014650.0099999979</v>
      </c>
    </row>
    <row r="28" spans="1:3" s="34" customFormat="1" ht="17.100000000000001" customHeight="1" x14ac:dyDescent="0.2">
      <c r="A28" s="146"/>
      <c r="B28" s="80" t="s">
        <v>256</v>
      </c>
      <c r="C28" s="73">
        <v>4492720.7099999962</v>
      </c>
    </row>
    <row r="29" spans="1:3" s="34" customFormat="1" ht="17.100000000000001" customHeight="1" x14ac:dyDescent="0.2">
      <c r="A29" s="146"/>
      <c r="B29" s="80" t="s">
        <v>257</v>
      </c>
      <c r="C29" s="73">
        <v>3467837.0199999996</v>
      </c>
    </row>
    <row r="30" spans="1:3" s="34" customFormat="1" ht="12.75" x14ac:dyDescent="0.2">
      <c r="A30" s="146"/>
      <c r="B30" s="80" t="s">
        <v>258</v>
      </c>
      <c r="C30" s="73">
        <v>210386381.21999952</v>
      </c>
    </row>
    <row r="31" spans="1:3" s="34" customFormat="1" ht="12.75" x14ac:dyDescent="0.2">
      <c r="A31" s="146"/>
      <c r="B31" s="80" t="s">
        <v>259</v>
      </c>
      <c r="C31" s="73">
        <v>2553676.7399999993</v>
      </c>
    </row>
    <row r="32" spans="1:3" s="34" customFormat="1" ht="12.75" x14ac:dyDescent="0.2">
      <c r="A32" s="146"/>
      <c r="B32" s="80" t="s">
        <v>106</v>
      </c>
      <c r="C32" s="73">
        <v>2877212.8300000015</v>
      </c>
    </row>
    <row r="33" spans="1:3" s="34" customFormat="1" ht="12.75" x14ac:dyDescent="0.2">
      <c r="A33" s="146"/>
      <c r="B33" s="80" t="s">
        <v>108</v>
      </c>
      <c r="C33" s="73">
        <v>804264.79</v>
      </c>
    </row>
    <row r="34" spans="1:3" s="34" customFormat="1" ht="12.75" x14ac:dyDescent="0.2">
      <c r="B34" s="33" t="s">
        <v>110</v>
      </c>
      <c r="C34" s="75">
        <f>SUM(C22:C33)</f>
        <v>284362324.7699995</v>
      </c>
    </row>
    <row r="35" spans="1:3" s="34" customFormat="1" ht="12.75" x14ac:dyDescent="0.2">
      <c r="B35" s="39" t="s">
        <v>5</v>
      </c>
      <c r="C35" s="76">
        <f>+C34+C18+C21</f>
        <v>289692687.86999953</v>
      </c>
    </row>
    <row r="36" spans="1:3" s="34" customFormat="1" ht="12.75" x14ac:dyDescent="0.2">
      <c r="B36" s="35"/>
    </row>
    <row r="37" spans="1:3" s="34" customFormat="1" ht="12.75" x14ac:dyDescent="0.2">
      <c r="B37" s="35"/>
      <c r="C37" s="119"/>
    </row>
    <row r="38" spans="1:3" s="34" customFormat="1" ht="12.75" x14ac:dyDescent="0.2">
      <c r="B38" s="35"/>
    </row>
    <row r="39" spans="1:3" s="34" customFormat="1" ht="12.75" x14ac:dyDescent="0.2">
      <c r="B39" s="35"/>
    </row>
    <row r="40" spans="1:3" s="34" customFormat="1" ht="12.75" x14ac:dyDescent="0.2">
      <c r="B40" s="35"/>
    </row>
    <row r="41" spans="1:3" s="34" customFormat="1" ht="12.75" x14ac:dyDescent="0.2">
      <c r="B41" s="35"/>
    </row>
    <row r="42" spans="1:3" s="34" customFormat="1" ht="12.75" x14ac:dyDescent="0.2">
      <c r="B42" s="35"/>
    </row>
    <row r="43" spans="1:3" s="34" customFormat="1" ht="12.75" x14ac:dyDescent="0.2">
      <c r="B43" s="35"/>
    </row>
    <row r="44" spans="1:3" s="34" customFormat="1" ht="12.75" x14ac:dyDescent="0.2">
      <c r="B44" s="35"/>
    </row>
    <row r="45" spans="1:3" s="34" customFormat="1" ht="12.75" x14ac:dyDescent="0.2">
      <c r="B45" s="35"/>
    </row>
    <row r="46" spans="1:3" s="34" customFormat="1" ht="12.75" x14ac:dyDescent="0.2">
      <c r="B46" s="35"/>
    </row>
    <row r="47" spans="1:3" s="34" customFormat="1" ht="12.75" x14ac:dyDescent="0.2">
      <c r="B47" s="35"/>
    </row>
    <row r="48" spans="1:3" s="34" customFormat="1" ht="12.75" x14ac:dyDescent="0.2">
      <c r="B48" s="35"/>
    </row>
    <row r="49" spans="2:2" s="34" customFormat="1" ht="12.75" x14ac:dyDescent="0.2">
      <c r="B49" s="35"/>
    </row>
    <row r="50" spans="2:2" s="34" customFormat="1" ht="12.75" x14ac:dyDescent="0.2">
      <c r="B50" s="35"/>
    </row>
    <row r="51" spans="2:2" s="34" customFormat="1" ht="12.75" x14ac:dyDescent="0.2">
      <c r="B51" s="35"/>
    </row>
    <row r="52" spans="2:2" s="34" customFormat="1" ht="12.75" x14ac:dyDescent="0.2">
      <c r="B52" s="35"/>
    </row>
    <row r="53" spans="2:2" s="34" customFormat="1" ht="12.75" x14ac:dyDescent="0.2">
      <c r="B53" s="35"/>
    </row>
    <row r="54" spans="2:2" s="34" customFormat="1" ht="12.75" x14ac:dyDescent="0.2">
      <c r="B54" s="35"/>
    </row>
    <row r="55" spans="2:2" s="34" customFormat="1" ht="12.75" x14ac:dyDescent="0.2">
      <c r="B55" s="35"/>
    </row>
    <row r="56" spans="2:2" s="34" customFormat="1" ht="12.75" x14ac:dyDescent="0.2">
      <c r="B56" s="35"/>
    </row>
    <row r="57" spans="2:2" s="34" customFormat="1" ht="12.75" x14ac:dyDescent="0.2">
      <c r="B57" s="35"/>
    </row>
    <row r="58" spans="2:2" s="34" customFormat="1" ht="12.75" x14ac:dyDescent="0.2">
      <c r="B58" s="35"/>
    </row>
    <row r="59" spans="2:2" s="34" customFormat="1" ht="12.75" x14ac:dyDescent="0.2">
      <c r="B59" s="35"/>
    </row>
    <row r="60" spans="2:2" s="34" customFormat="1" ht="12.75" x14ac:dyDescent="0.2">
      <c r="B60" s="35"/>
    </row>
    <row r="61" spans="2:2" s="34" customFormat="1" ht="12.75" x14ac:dyDescent="0.2">
      <c r="B61" s="35"/>
    </row>
    <row r="62" spans="2:2" s="34" customFormat="1" ht="12.75" x14ac:dyDescent="0.2">
      <c r="B62" s="35"/>
    </row>
    <row r="63" spans="2:2" s="34" customFormat="1" ht="12.75" x14ac:dyDescent="0.2">
      <c r="B63" s="35"/>
    </row>
    <row r="64" spans="2:2" s="34" customFormat="1" ht="12.75" x14ac:dyDescent="0.2">
      <c r="B64" s="35"/>
    </row>
    <row r="65" spans="2:2" s="34" customFormat="1" ht="12.75" x14ac:dyDescent="0.2">
      <c r="B65" s="35"/>
    </row>
    <row r="66" spans="2:2" s="34" customFormat="1" ht="12.75" x14ac:dyDescent="0.2">
      <c r="B66" s="35"/>
    </row>
    <row r="67" spans="2:2" x14ac:dyDescent="0.25">
      <c r="B67" s="35"/>
    </row>
    <row r="68" spans="2:2" x14ac:dyDescent="0.25">
      <c r="B68" s="35"/>
    </row>
    <row r="69" spans="2:2" x14ac:dyDescent="0.25">
      <c r="B69" s="35"/>
    </row>
    <row r="70" spans="2:2" x14ac:dyDescent="0.25">
      <c r="B70" s="35"/>
    </row>
    <row r="71" spans="2:2" x14ac:dyDescent="0.25">
      <c r="B71" s="35"/>
    </row>
    <row r="72" spans="2:2" x14ac:dyDescent="0.25">
      <c r="B72" s="35"/>
    </row>
  </sheetData>
  <sheetProtection password="9790" sheet="1" objects="1" scenarios="1"/>
  <mergeCells count="5">
    <mergeCell ref="A22:A33"/>
    <mergeCell ref="A9:A18"/>
    <mergeCell ref="B7:C7"/>
    <mergeCell ref="A19:A21"/>
    <mergeCell ref="A6:C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F147"/>
  <sheetViews>
    <sheetView showGridLines="0" showRowColHeaders="0" workbookViewId="0">
      <selection activeCell="A8" sqref="A8"/>
    </sheetView>
  </sheetViews>
  <sheetFormatPr defaultRowHeight="18" customHeight="1" x14ac:dyDescent="0.25"/>
  <cols>
    <col min="1" max="1" width="6.7109375" style="113" customWidth="1"/>
    <col min="2" max="2" width="90.7109375" style="114" customWidth="1"/>
    <col min="3" max="3" width="20.7109375" style="116" customWidth="1"/>
    <col min="4" max="16384" width="9.140625" style="86"/>
  </cols>
  <sheetData>
    <row r="1" spans="1:6" ht="18" customHeight="1" x14ac:dyDescent="0.25">
      <c r="A1" s="83">
        <v>0</v>
      </c>
      <c r="B1" s="84"/>
      <c r="C1" s="85"/>
    </row>
    <row r="2" spans="1:6" ht="18" customHeight="1" x14ac:dyDescent="0.25">
      <c r="A2" s="83"/>
      <c r="B2" s="84"/>
      <c r="C2" s="85"/>
    </row>
    <row r="3" spans="1:6" ht="18" customHeight="1" x14ac:dyDescent="0.25">
      <c r="A3" s="83"/>
      <c r="B3" s="84"/>
      <c r="C3" s="85"/>
    </row>
    <row r="4" spans="1:6" ht="3.95" customHeight="1" x14ac:dyDescent="0.25">
      <c r="A4" s="87"/>
      <c r="B4" s="88"/>
      <c r="C4" s="89"/>
    </row>
    <row r="5" spans="1:6" ht="18" customHeight="1" x14ac:dyDescent="0.25">
      <c r="A5" s="83"/>
      <c r="B5" s="84"/>
      <c r="C5" s="85"/>
    </row>
    <row r="6" spans="1:6" ht="18" customHeight="1" x14ac:dyDescent="0.25">
      <c r="A6" s="154" t="s">
        <v>186</v>
      </c>
      <c r="B6" s="154"/>
      <c r="C6" s="154"/>
    </row>
    <row r="7" spans="1:6" ht="36" customHeight="1" x14ac:dyDescent="0.25">
      <c r="A7" s="83"/>
      <c r="B7" s="155" t="s">
        <v>29</v>
      </c>
      <c r="C7" s="155"/>
    </row>
    <row r="8" spans="1:6" s="93" customFormat="1" ht="24.95" customHeight="1" x14ac:dyDescent="0.25">
      <c r="A8" s="90"/>
      <c r="B8" s="91" t="s">
        <v>8</v>
      </c>
      <c r="C8" s="92" t="s">
        <v>9</v>
      </c>
    </row>
    <row r="9" spans="1:6" s="93" customFormat="1" ht="12" x14ac:dyDescent="0.25">
      <c r="A9" s="151" t="s">
        <v>10</v>
      </c>
      <c r="B9" s="94" t="s">
        <v>142</v>
      </c>
      <c r="C9" s="95">
        <v>260816.06</v>
      </c>
      <c r="F9" s="120"/>
    </row>
    <row r="10" spans="1:6" s="93" customFormat="1" ht="12" x14ac:dyDescent="0.25">
      <c r="A10" s="151"/>
      <c r="B10" s="94" t="s">
        <v>143</v>
      </c>
      <c r="C10" s="95">
        <v>15360823.160000002</v>
      </c>
      <c r="F10" s="120"/>
    </row>
    <row r="11" spans="1:6" s="93" customFormat="1" ht="12" x14ac:dyDescent="0.25">
      <c r="A11" s="151"/>
      <c r="B11" s="94" t="s">
        <v>240</v>
      </c>
      <c r="C11" s="95">
        <v>434509.69</v>
      </c>
      <c r="F11" s="120"/>
    </row>
    <row r="12" spans="1:6" s="93" customFormat="1" ht="12" x14ac:dyDescent="0.25">
      <c r="A12" s="151"/>
      <c r="B12" s="94" t="s">
        <v>144</v>
      </c>
      <c r="C12" s="95">
        <v>50202890.509999998</v>
      </c>
      <c r="F12" s="120"/>
    </row>
    <row r="13" spans="1:6" s="93" customFormat="1" ht="12" x14ac:dyDescent="0.25">
      <c r="A13" s="151"/>
      <c r="B13" s="94" t="s">
        <v>145</v>
      </c>
      <c r="C13" s="95">
        <v>27968.25</v>
      </c>
      <c r="F13" s="120"/>
    </row>
    <row r="14" spans="1:6" s="93" customFormat="1" ht="12" x14ac:dyDescent="0.25">
      <c r="A14" s="151"/>
      <c r="B14" s="96" t="s">
        <v>146</v>
      </c>
      <c r="C14" s="95">
        <v>4528277.9400000004</v>
      </c>
      <c r="F14" s="120"/>
    </row>
    <row r="15" spans="1:6" s="93" customFormat="1" ht="12" x14ac:dyDescent="0.25">
      <c r="A15" s="151"/>
      <c r="B15" s="96" t="s">
        <v>241</v>
      </c>
      <c r="C15" s="95">
        <v>24220918.94000002</v>
      </c>
      <c r="F15" s="120"/>
    </row>
    <row r="16" spans="1:6" s="93" customFormat="1" ht="12" x14ac:dyDescent="0.25">
      <c r="A16" s="151"/>
      <c r="B16" s="94" t="s">
        <v>147</v>
      </c>
      <c r="C16" s="95">
        <v>3531427.55</v>
      </c>
      <c r="F16" s="120"/>
    </row>
    <row r="17" spans="1:6" s="93" customFormat="1" ht="24" x14ac:dyDescent="0.25">
      <c r="A17" s="151"/>
      <c r="B17" s="96" t="s">
        <v>148</v>
      </c>
      <c r="C17" s="95">
        <v>8366693.6800000016</v>
      </c>
      <c r="F17" s="120"/>
    </row>
    <row r="18" spans="1:6" s="93" customFormat="1" ht="24" x14ac:dyDescent="0.25">
      <c r="A18" s="151"/>
      <c r="B18" s="96" t="s">
        <v>149</v>
      </c>
      <c r="C18" s="95">
        <v>7360333.8099999996</v>
      </c>
      <c r="F18" s="120"/>
    </row>
    <row r="19" spans="1:6" s="93" customFormat="1" ht="24" x14ac:dyDescent="0.25">
      <c r="A19" s="151"/>
      <c r="B19" s="96" t="s">
        <v>150</v>
      </c>
      <c r="C19" s="95">
        <v>1770806.310000001</v>
      </c>
      <c r="F19" s="120"/>
    </row>
    <row r="20" spans="1:6" s="93" customFormat="1" ht="36" x14ac:dyDescent="0.25">
      <c r="A20" s="151"/>
      <c r="B20" s="96" t="s">
        <v>151</v>
      </c>
      <c r="C20" s="95">
        <v>31994.299999999996</v>
      </c>
      <c r="F20" s="120"/>
    </row>
    <row r="21" spans="1:6" s="93" customFormat="1" ht="24" x14ac:dyDescent="0.25">
      <c r="A21" s="151"/>
      <c r="B21" s="96" t="s">
        <v>152</v>
      </c>
      <c r="C21" s="95">
        <v>569.1</v>
      </c>
      <c r="F21" s="120"/>
    </row>
    <row r="22" spans="1:6" s="93" customFormat="1" ht="24" x14ac:dyDescent="0.25">
      <c r="A22" s="151"/>
      <c r="B22" s="96" t="s">
        <v>153</v>
      </c>
      <c r="C22" s="95">
        <v>29917.620000000003</v>
      </c>
      <c r="F22" s="120"/>
    </row>
    <row r="23" spans="1:6" s="93" customFormat="1" ht="12" x14ac:dyDescent="0.25">
      <c r="A23" s="151"/>
      <c r="B23" s="96" t="s">
        <v>154</v>
      </c>
      <c r="C23" s="95">
        <v>18.57</v>
      </c>
      <c r="F23" s="120"/>
    </row>
    <row r="24" spans="1:6" s="93" customFormat="1" ht="12" x14ac:dyDescent="0.25">
      <c r="A24" s="151"/>
      <c r="B24" s="96" t="s">
        <v>155</v>
      </c>
      <c r="C24" s="95">
        <v>84.81</v>
      </c>
      <c r="F24" s="120"/>
    </row>
    <row r="25" spans="1:6" s="93" customFormat="1" ht="12" x14ac:dyDescent="0.25">
      <c r="A25" s="151"/>
      <c r="B25" s="96" t="s">
        <v>242</v>
      </c>
      <c r="C25" s="95">
        <v>104.52</v>
      </c>
      <c r="F25" s="120"/>
    </row>
    <row r="26" spans="1:6" s="93" customFormat="1" ht="12" x14ac:dyDescent="0.25">
      <c r="A26" s="151"/>
      <c r="B26" s="96" t="s">
        <v>156</v>
      </c>
      <c r="C26" s="95">
        <v>64839.780000000006</v>
      </c>
      <c r="F26" s="120"/>
    </row>
    <row r="27" spans="1:6" s="93" customFormat="1" ht="12" x14ac:dyDescent="0.25">
      <c r="A27" s="156"/>
      <c r="B27" s="97" t="s">
        <v>157</v>
      </c>
      <c r="C27" s="98">
        <f>SUM(C9:C26)</f>
        <v>116192994.60000001</v>
      </c>
    </row>
    <row r="28" spans="1:6" s="93" customFormat="1" ht="36" x14ac:dyDescent="0.25">
      <c r="A28" s="157" t="s">
        <v>11</v>
      </c>
      <c r="B28" s="99" t="s">
        <v>266</v>
      </c>
      <c r="C28" s="95">
        <v>14206484.240000002</v>
      </c>
      <c r="F28" s="120"/>
    </row>
    <row r="29" spans="1:6" s="93" customFormat="1" ht="24" x14ac:dyDescent="0.25">
      <c r="A29" s="150"/>
      <c r="B29" s="96" t="s">
        <v>158</v>
      </c>
      <c r="C29" s="95">
        <v>522950.42000000004</v>
      </c>
      <c r="F29" s="120"/>
    </row>
    <row r="30" spans="1:6" s="93" customFormat="1" ht="48" x14ac:dyDescent="0.25">
      <c r="A30" s="150"/>
      <c r="B30" s="99" t="s">
        <v>159</v>
      </c>
      <c r="C30" s="95">
        <v>109451055.52999999</v>
      </c>
      <c r="F30" s="120"/>
    </row>
    <row r="31" spans="1:6" s="93" customFormat="1" ht="48" x14ac:dyDescent="0.25">
      <c r="A31" s="150"/>
      <c r="B31" s="96" t="s">
        <v>160</v>
      </c>
      <c r="C31" s="95">
        <v>160914029.77000007</v>
      </c>
      <c r="F31" s="120"/>
    </row>
    <row r="32" spans="1:6" s="93" customFormat="1" ht="12" x14ac:dyDescent="0.25">
      <c r="A32" s="150"/>
      <c r="B32" s="94" t="s">
        <v>161</v>
      </c>
      <c r="C32" s="95">
        <v>983537.21000000008</v>
      </c>
      <c r="F32" s="120"/>
    </row>
    <row r="33" spans="1:6" s="93" customFormat="1" ht="24" x14ac:dyDescent="0.25">
      <c r="A33" s="150"/>
      <c r="B33" s="96" t="s">
        <v>162</v>
      </c>
      <c r="C33" s="95">
        <v>198096.46</v>
      </c>
      <c r="F33" s="120"/>
    </row>
    <row r="34" spans="1:6" s="93" customFormat="1" ht="12" x14ac:dyDescent="0.25">
      <c r="A34" s="150"/>
      <c r="B34" s="94" t="s">
        <v>163</v>
      </c>
      <c r="C34" s="95">
        <v>16595043.940000005</v>
      </c>
      <c r="F34" s="120"/>
    </row>
    <row r="35" spans="1:6" s="93" customFormat="1" ht="24" x14ac:dyDescent="0.25">
      <c r="A35" s="150"/>
      <c r="B35" s="96" t="s">
        <v>164</v>
      </c>
      <c r="C35" s="95">
        <v>76925.47</v>
      </c>
      <c r="F35" s="120"/>
    </row>
    <row r="36" spans="1:6" s="93" customFormat="1" ht="12" x14ac:dyDescent="0.25">
      <c r="A36" s="150"/>
      <c r="B36" s="94" t="s">
        <v>165</v>
      </c>
      <c r="C36" s="95">
        <v>62703147.500000045</v>
      </c>
      <c r="F36" s="120"/>
    </row>
    <row r="37" spans="1:6" s="93" customFormat="1" ht="36" x14ac:dyDescent="0.25">
      <c r="A37" s="150"/>
      <c r="B37" s="96" t="s">
        <v>166</v>
      </c>
      <c r="C37" s="95">
        <v>17669.8</v>
      </c>
      <c r="F37" s="120"/>
    </row>
    <row r="38" spans="1:6" s="93" customFormat="1" ht="24" x14ac:dyDescent="0.25">
      <c r="A38" s="150"/>
      <c r="B38" s="96" t="s">
        <v>243</v>
      </c>
      <c r="C38" s="95">
        <v>255387.41999999998</v>
      </c>
      <c r="F38" s="120"/>
    </row>
    <row r="39" spans="1:6" s="93" customFormat="1" ht="12" x14ac:dyDescent="0.25">
      <c r="A39" s="150"/>
      <c r="B39" s="99" t="s">
        <v>156</v>
      </c>
      <c r="C39" s="95">
        <v>410106.14999999991</v>
      </c>
      <c r="F39" s="120"/>
    </row>
    <row r="40" spans="1:6" s="93" customFormat="1" ht="12" x14ac:dyDescent="0.25">
      <c r="A40" s="156"/>
      <c r="B40" s="97" t="s">
        <v>167</v>
      </c>
      <c r="C40" s="98">
        <f>SUM(C28:C39)</f>
        <v>366334433.91000009</v>
      </c>
    </row>
    <row r="41" spans="1:6" s="93" customFormat="1" ht="24" x14ac:dyDescent="0.25">
      <c r="A41" s="157" t="s">
        <v>12</v>
      </c>
      <c r="B41" s="99" t="s">
        <v>168</v>
      </c>
      <c r="C41" s="95">
        <v>102576969.22000025</v>
      </c>
      <c r="F41" s="120"/>
    </row>
    <row r="42" spans="1:6" s="93" customFormat="1" ht="12" x14ac:dyDescent="0.25">
      <c r="A42" s="150"/>
      <c r="B42" s="96" t="s">
        <v>169</v>
      </c>
      <c r="C42" s="95">
        <v>16021946.130000001</v>
      </c>
      <c r="F42" s="120"/>
    </row>
    <row r="43" spans="1:6" s="93" customFormat="1" ht="12" x14ac:dyDescent="0.25">
      <c r="A43" s="150"/>
      <c r="B43" s="94" t="s">
        <v>170</v>
      </c>
      <c r="C43" s="95">
        <v>7322736.1200000001</v>
      </c>
      <c r="F43" s="120"/>
    </row>
    <row r="44" spans="1:6" s="93" customFormat="1" ht="12" x14ac:dyDescent="0.25">
      <c r="A44" s="150"/>
      <c r="B44" s="96" t="s">
        <v>171</v>
      </c>
      <c r="C44" s="95">
        <v>341654510.9800002</v>
      </c>
      <c r="F44" s="120"/>
    </row>
    <row r="45" spans="1:6" s="93" customFormat="1" ht="12" x14ac:dyDescent="0.25">
      <c r="A45" s="150"/>
      <c r="B45" s="100" t="s">
        <v>156</v>
      </c>
      <c r="C45" s="95">
        <v>50945501.649999999</v>
      </c>
      <c r="F45" s="120"/>
    </row>
    <row r="46" spans="1:6" s="93" customFormat="1" ht="12" x14ac:dyDescent="0.25">
      <c r="A46" s="156"/>
      <c r="B46" s="97" t="s">
        <v>16</v>
      </c>
      <c r="C46" s="98">
        <f>SUM(C41:C45)</f>
        <v>518521664.10000044</v>
      </c>
    </row>
    <row r="47" spans="1:6" s="93" customFormat="1" ht="24" customHeight="1" x14ac:dyDescent="0.25">
      <c r="A47" s="151" t="s">
        <v>21</v>
      </c>
      <c r="B47" s="94" t="s">
        <v>172</v>
      </c>
      <c r="C47" s="95">
        <v>145847.57</v>
      </c>
      <c r="F47" s="120"/>
    </row>
    <row r="48" spans="1:6" s="93" customFormat="1" ht="24" x14ac:dyDescent="0.25">
      <c r="A48" s="151"/>
      <c r="B48" s="101" t="s">
        <v>173</v>
      </c>
      <c r="C48" s="95">
        <v>2414743.91</v>
      </c>
      <c r="F48" s="120"/>
    </row>
    <row r="49" spans="1:6" s="93" customFormat="1" ht="12" x14ac:dyDescent="0.25">
      <c r="A49" s="151"/>
      <c r="B49" s="94" t="s">
        <v>174</v>
      </c>
      <c r="C49" s="95">
        <v>3844824.2800000012</v>
      </c>
      <c r="F49" s="120"/>
    </row>
    <row r="50" spans="1:6" s="93" customFormat="1" ht="12" x14ac:dyDescent="0.25">
      <c r="A50" s="151"/>
      <c r="B50" s="94" t="s">
        <v>175</v>
      </c>
      <c r="C50" s="95">
        <v>600829.51000000024</v>
      </c>
      <c r="F50" s="120"/>
    </row>
    <row r="51" spans="1:6" s="93" customFormat="1" ht="12" x14ac:dyDescent="0.25">
      <c r="A51" s="151"/>
      <c r="B51" s="102" t="s">
        <v>176</v>
      </c>
      <c r="C51" s="95">
        <v>1619583.2599999998</v>
      </c>
      <c r="F51" s="120"/>
    </row>
    <row r="52" spans="1:6" s="93" customFormat="1" ht="12" x14ac:dyDescent="0.25">
      <c r="A52" s="151"/>
      <c r="B52" s="100" t="s">
        <v>156</v>
      </c>
      <c r="C52" s="95">
        <v>765449.24</v>
      </c>
      <c r="F52" s="120"/>
    </row>
    <row r="53" spans="1:6" s="93" customFormat="1" ht="12" x14ac:dyDescent="0.25">
      <c r="A53" s="156"/>
      <c r="B53" s="97" t="s">
        <v>17</v>
      </c>
      <c r="C53" s="98">
        <f>SUM(C47:C52)</f>
        <v>9391277.7700000014</v>
      </c>
    </row>
    <row r="54" spans="1:6" s="93" customFormat="1" ht="12" x14ac:dyDescent="0.25">
      <c r="A54" s="118"/>
      <c r="B54" s="94" t="s">
        <v>244</v>
      </c>
      <c r="C54" s="95">
        <v>747995.25000000023</v>
      </c>
      <c r="F54" s="120"/>
    </row>
    <row r="55" spans="1:6" s="93" customFormat="1" ht="12" x14ac:dyDescent="0.25">
      <c r="A55" s="150" t="s">
        <v>13</v>
      </c>
      <c r="B55" s="94" t="s">
        <v>177</v>
      </c>
      <c r="C55" s="95">
        <v>76190623.699999973</v>
      </c>
      <c r="F55" s="120"/>
    </row>
    <row r="56" spans="1:6" s="93" customFormat="1" ht="12" x14ac:dyDescent="0.25">
      <c r="A56" s="150"/>
      <c r="B56" s="94" t="s">
        <v>178</v>
      </c>
      <c r="C56" s="95">
        <v>1483679.1600000001</v>
      </c>
      <c r="F56" s="120"/>
    </row>
    <row r="57" spans="1:6" s="93" customFormat="1" ht="12" x14ac:dyDescent="0.25">
      <c r="A57" s="150"/>
      <c r="B57" s="103" t="s">
        <v>179</v>
      </c>
      <c r="C57" s="95">
        <v>366287.31999999995</v>
      </c>
      <c r="F57" s="120"/>
    </row>
    <row r="58" spans="1:6" s="93" customFormat="1" ht="12" x14ac:dyDescent="0.25">
      <c r="A58" s="150"/>
      <c r="B58" s="103" t="s">
        <v>180</v>
      </c>
      <c r="C58" s="95">
        <v>733586.19000000018</v>
      </c>
      <c r="F58" s="120"/>
    </row>
    <row r="59" spans="1:6" s="93" customFormat="1" ht="12" x14ac:dyDescent="0.25">
      <c r="A59" s="151"/>
      <c r="B59" s="104" t="s">
        <v>18</v>
      </c>
      <c r="C59" s="105">
        <f>SUM(C54:C58)</f>
        <v>79522171.61999996</v>
      </c>
      <c r="F59" s="120"/>
    </row>
    <row r="60" spans="1:6" s="93" customFormat="1" ht="17.25" customHeight="1" x14ac:dyDescent="0.25">
      <c r="A60" s="152" t="s">
        <v>15</v>
      </c>
      <c r="B60" s="106" t="s">
        <v>181</v>
      </c>
      <c r="C60" s="95">
        <v>2325.94</v>
      </c>
      <c r="F60" s="120"/>
    </row>
    <row r="61" spans="1:6" s="93" customFormat="1" ht="42.75" customHeight="1" x14ac:dyDescent="0.25">
      <c r="A61" s="153"/>
      <c r="B61" s="107" t="s">
        <v>19</v>
      </c>
      <c r="C61" s="105">
        <f>+C60</f>
        <v>2325.94</v>
      </c>
    </row>
    <row r="62" spans="1:6" s="93" customFormat="1" ht="12" x14ac:dyDescent="0.25">
      <c r="B62" s="108" t="s">
        <v>5</v>
      </c>
      <c r="C62" s="109">
        <f>+C61+C59+C53+C46+C40+C27</f>
        <v>1089964867.9400005</v>
      </c>
    </row>
    <row r="63" spans="1:6" s="93" customFormat="1" ht="12" x14ac:dyDescent="0.25">
      <c r="B63" s="110" t="s">
        <v>20</v>
      </c>
      <c r="C63" s="95">
        <v>-3187396.13</v>
      </c>
    </row>
    <row r="64" spans="1:6" s="93" customFormat="1" ht="12" x14ac:dyDescent="0.25">
      <c r="B64" s="111" t="s">
        <v>14</v>
      </c>
      <c r="C64" s="112">
        <f>C62+C63</f>
        <v>1086777471.8100004</v>
      </c>
    </row>
    <row r="65" spans="3:3" ht="24" customHeight="1" x14ac:dyDescent="0.25">
      <c r="C65" s="115"/>
    </row>
    <row r="66" spans="3:3" ht="24" customHeight="1" x14ac:dyDescent="0.25">
      <c r="C66" s="115"/>
    </row>
    <row r="67" spans="3:3" ht="24" customHeight="1" x14ac:dyDescent="0.25">
      <c r="C67" s="115"/>
    </row>
    <row r="68" spans="3:3" ht="24" customHeight="1" x14ac:dyDescent="0.25"/>
    <row r="69" spans="3:3" ht="24" customHeight="1" x14ac:dyDescent="0.25"/>
    <row r="70" spans="3:3" ht="24" customHeight="1" x14ac:dyDescent="0.25"/>
    <row r="71" spans="3:3" ht="24" customHeight="1" x14ac:dyDescent="0.25"/>
    <row r="72" spans="3:3" ht="24" customHeight="1" x14ac:dyDescent="0.25"/>
    <row r="73" spans="3:3" ht="24" customHeight="1" x14ac:dyDescent="0.25"/>
    <row r="74" spans="3:3" ht="24" customHeight="1" x14ac:dyDescent="0.25"/>
    <row r="75" spans="3:3" ht="24" customHeight="1" x14ac:dyDescent="0.25"/>
    <row r="76" spans="3:3" ht="24" customHeight="1" x14ac:dyDescent="0.25"/>
    <row r="77" spans="3:3" ht="24" customHeight="1" x14ac:dyDescent="0.25"/>
    <row r="78" spans="3:3" ht="24" customHeight="1" x14ac:dyDescent="0.25"/>
    <row r="79" spans="3:3" ht="24" customHeight="1" x14ac:dyDescent="0.25"/>
    <row r="80" spans="3:3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</sheetData>
  <sheetProtection password="9790" sheet="1" objects="1" scenarios="1"/>
  <mergeCells count="8">
    <mergeCell ref="A55:A59"/>
    <mergeCell ref="A60:A61"/>
    <mergeCell ref="A6:C6"/>
    <mergeCell ref="B7:C7"/>
    <mergeCell ref="A9:A27"/>
    <mergeCell ref="A28:A40"/>
    <mergeCell ref="A41:A46"/>
    <mergeCell ref="A47:A53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C133"/>
  <sheetViews>
    <sheetView showGridLines="0" workbookViewId="0"/>
  </sheetViews>
  <sheetFormatPr defaultRowHeight="18" customHeight="1" x14ac:dyDescent="0.25"/>
  <cols>
    <col min="1" max="1" width="6.7109375" style="4" customWidth="1"/>
    <col min="2" max="2" width="90.7109375" style="5" customWidth="1"/>
    <col min="3" max="3" width="20.7109375" style="4" customWidth="1"/>
    <col min="4" max="16384" width="9.140625" style="3"/>
  </cols>
  <sheetData>
    <row r="1" spans="1:3" ht="18" customHeight="1" x14ac:dyDescent="0.25">
      <c r="A1" s="6"/>
      <c r="B1" s="7"/>
      <c r="C1" s="7"/>
    </row>
    <row r="2" spans="1:3" ht="18" customHeight="1" x14ac:dyDescent="0.25">
      <c r="A2" s="6"/>
      <c r="B2" s="7"/>
      <c r="C2" s="7"/>
    </row>
    <row r="3" spans="1:3" ht="18" customHeight="1" x14ac:dyDescent="0.25">
      <c r="A3" s="6"/>
      <c r="B3" s="7"/>
      <c r="C3" s="7"/>
    </row>
    <row r="4" spans="1:3" ht="3.95" customHeight="1" x14ac:dyDescent="0.25">
      <c r="A4" s="9"/>
      <c r="B4" s="8"/>
      <c r="C4" s="8"/>
    </row>
    <row r="5" spans="1:3" ht="18" customHeight="1" x14ac:dyDescent="0.25">
      <c r="A5" s="6"/>
      <c r="B5" s="7"/>
      <c r="C5" s="7"/>
    </row>
    <row r="6" spans="1:3" ht="18" customHeight="1" x14ac:dyDescent="0.25">
      <c r="A6" s="149" t="s">
        <v>186</v>
      </c>
      <c r="B6" s="149"/>
      <c r="C6" s="149"/>
    </row>
    <row r="7" spans="1:3" ht="36" customHeight="1" x14ac:dyDescent="0.25">
      <c r="A7" s="6"/>
      <c r="B7" s="138" t="s">
        <v>26</v>
      </c>
      <c r="C7" s="138"/>
    </row>
    <row r="8" spans="1:3" s="43" customFormat="1" ht="24.95" customHeight="1" x14ac:dyDescent="0.25">
      <c r="A8" s="40"/>
      <c r="B8" s="41" t="s">
        <v>8</v>
      </c>
      <c r="C8" s="42" t="s">
        <v>9</v>
      </c>
    </row>
    <row r="9" spans="1:3" s="43" customFormat="1" ht="15" customHeight="1" x14ac:dyDescent="0.25">
      <c r="A9" s="158" t="s">
        <v>22</v>
      </c>
      <c r="B9" s="46" t="s">
        <v>187</v>
      </c>
      <c r="C9" s="69">
        <v>9206511.8100000005</v>
      </c>
    </row>
    <row r="10" spans="1:3" s="43" customFormat="1" ht="24" x14ac:dyDescent="0.25">
      <c r="A10" s="158"/>
      <c r="B10" s="44" t="s">
        <v>188</v>
      </c>
      <c r="C10" s="69">
        <v>22633916.160000004</v>
      </c>
    </row>
    <row r="11" spans="1:3" s="43" customFormat="1" ht="12.75" x14ac:dyDescent="0.25">
      <c r="A11" s="158"/>
      <c r="B11" s="44" t="s">
        <v>189</v>
      </c>
      <c r="C11" s="69">
        <v>600915.32000000018</v>
      </c>
    </row>
    <row r="12" spans="1:3" s="43" customFormat="1" ht="12.75" x14ac:dyDescent="0.25">
      <c r="A12" s="158"/>
      <c r="B12" s="44" t="s">
        <v>190</v>
      </c>
      <c r="C12" s="69">
        <v>177906931.03999999</v>
      </c>
    </row>
    <row r="13" spans="1:3" s="43" customFormat="1" ht="24" x14ac:dyDescent="0.25">
      <c r="A13" s="158"/>
      <c r="B13" s="44" t="s">
        <v>191</v>
      </c>
      <c r="C13" s="69">
        <v>3502147.3499999996</v>
      </c>
    </row>
    <row r="14" spans="1:3" s="43" customFormat="1" ht="12.75" x14ac:dyDescent="0.25">
      <c r="A14" s="158"/>
      <c r="B14" s="44" t="s">
        <v>192</v>
      </c>
      <c r="C14" s="69">
        <v>2667426.6300000004</v>
      </c>
    </row>
    <row r="15" spans="1:3" s="43" customFormat="1" ht="24" x14ac:dyDescent="0.25">
      <c r="A15" s="158"/>
      <c r="B15" s="44" t="s">
        <v>193</v>
      </c>
      <c r="C15" s="69">
        <v>18592186.580000006</v>
      </c>
    </row>
    <row r="16" spans="1:3" s="43" customFormat="1" ht="12.75" x14ac:dyDescent="0.25">
      <c r="A16" s="158"/>
      <c r="B16" s="44" t="s">
        <v>194</v>
      </c>
      <c r="C16" s="69">
        <v>55654.97</v>
      </c>
    </row>
    <row r="17" spans="1:3" s="43" customFormat="1" ht="12.75" x14ac:dyDescent="0.25">
      <c r="A17" s="158"/>
      <c r="B17" s="44" t="s">
        <v>195</v>
      </c>
      <c r="C17" s="69">
        <v>10353366.42</v>
      </c>
    </row>
    <row r="18" spans="1:3" s="43" customFormat="1" ht="24" x14ac:dyDescent="0.25">
      <c r="A18" s="158"/>
      <c r="B18" s="44" t="s">
        <v>196</v>
      </c>
      <c r="C18" s="69">
        <v>725210.39</v>
      </c>
    </row>
    <row r="19" spans="1:3" s="43" customFormat="1" ht="12.75" x14ac:dyDescent="0.25">
      <c r="A19" s="158"/>
      <c r="B19" s="44" t="s">
        <v>197</v>
      </c>
      <c r="C19" s="69">
        <v>17571890.650000006</v>
      </c>
    </row>
    <row r="20" spans="1:3" s="43" customFormat="1" ht="24" x14ac:dyDescent="0.25">
      <c r="A20" s="158"/>
      <c r="B20" s="44" t="s">
        <v>198</v>
      </c>
      <c r="C20" s="69">
        <v>865505.55999999994</v>
      </c>
    </row>
    <row r="21" spans="1:3" s="43" customFormat="1" ht="12.75" x14ac:dyDescent="0.25">
      <c r="A21" s="158"/>
      <c r="B21" s="44" t="s">
        <v>225</v>
      </c>
      <c r="C21" s="69">
        <v>513253.89999999991</v>
      </c>
    </row>
    <row r="22" spans="1:3" s="43" customFormat="1" ht="12.75" x14ac:dyDescent="0.25">
      <c r="A22" s="158"/>
      <c r="B22" s="44" t="s">
        <v>226</v>
      </c>
      <c r="C22" s="69">
        <v>305510.32</v>
      </c>
    </row>
    <row r="23" spans="1:3" s="43" customFormat="1" ht="12.75" x14ac:dyDescent="0.25">
      <c r="A23" s="158"/>
      <c r="B23" s="44" t="s">
        <v>227</v>
      </c>
      <c r="C23" s="69">
        <v>2469415.8200000003</v>
      </c>
    </row>
    <row r="24" spans="1:3" s="43" customFormat="1" ht="12.75" x14ac:dyDescent="0.25">
      <c r="A24" s="158"/>
      <c r="B24" s="44" t="s">
        <v>199</v>
      </c>
      <c r="C24" s="69">
        <v>10378.549999999999</v>
      </c>
    </row>
    <row r="25" spans="1:3" s="43" customFormat="1" ht="24" x14ac:dyDescent="0.25">
      <c r="A25" s="158"/>
      <c r="B25" s="44" t="s">
        <v>200</v>
      </c>
      <c r="C25" s="69">
        <v>336236.16000000003</v>
      </c>
    </row>
    <row r="26" spans="1:3" s="43" customFormat="1" ht="24" x14ac:dyDescent="0.25">
      <c r="A26" s="158"/>
      <c r="B26" s="44" t="s">
        <v>201</v>
      </c>
      <c r="C26" s="69">
        <v>79569.499999999985</v>
      </c>
    </row>
    <row r="27" spans="1:3" s="43" customFormat="1" ht="12.75" x14ac:dyDescent="0.25">
      <c r="A27" s="158"/>
      <c r="B27" s="44" t="s">
        <v>228</v>
      </c>
      <c r="C27" s="69">
        <v>140517.13999999998</v>
      </c>
    </row>
    <row r="28" spans="1:3" s="43" customFormat="1" ht="12.75" x14ac:dyDescent="0.25">
      <c r="A28" s="158"/>
      <c r="B28" s="44" t="s">
        <v>202</v>
      </c>
      <c r="C28" s="69">
        <v>35799.519999999997</v>
      </c>
    </row>
    <row r="29" spans="1:3" s="43" customFormat="1" ht="12.75" x14ac:dyDescent="0.25">
      <c r="A29" s="158"/>
      <c r="B29" s="44" t="s">
        <v>203</v>
      </c>
      <c r="C29" s="69">
        <v>11439.1</v>
      </c>
    </row>
    <row r="30" spans="1:3" s="43" customFormat="1" ht="12.75" x14ac:dyDescent="0.25">
      <c r="A30" s="158"/>
      <c r="B30" s="44" t="s">
        <v>204</v>
      </c>
      <c r="C30" s="69">
        <v>170626.87</v>
      </c>
    </row>
    <row r="31" spans="1:3" s="43" customFormat="1" ht="12.75" x14ac:dyDescent="0.25">
      <c r="A31" s="158"/>
      <c r="B31" s="44" t="s">
        <v>205</v>
      </c>
      <c r="C31" s="69">
        <v>26128.91</v>
      </c>
    </row>
    <row r="32" spans="1:3" s="43" customFormat="1" ht="12.75" x14ac:dyDescent="0.25">
      <c r="A32" s="158"/>
      <c r="B32" s="44" t="s">
        <v>206</v>
      </c>
      <c r="C32" s="69">
        <v>162906.47</v>
      </c>
    </row>
    <row r="33" spans="1:3" s="43" customFormat="1" ht="12.75" x14ac:dyDescent="0.25">
      <c r="A33" s="158"/>
      <c r="B33" s="44" t="s">
        <v>207</v>
      </c>
      <c r="C33" s="69">
        <v>6583067.6099999994</v>
      </c>
    </row>
    <row r="34" spans="1:3" s="43" customFormat="1" ht="12.75" x14ac:dyDescent="0.25">
      <c r="A34" s="158"/>
      <c r="B34" s="44" t="s">
        <v>208</v>
      </c>
      <c r="C34" s="69">
        <v>23673.360000000001</v>
      </c>
    </row>
    <row r="35" spans="1:3" s="43" customFormat="1" ht="12.75" x14ac:dyDescent="0.25">
      <c r="A35" s="158"/>
      <c r="B35" s="44" t="s">
        <v>209</v>
      </c>
      <c r="C35" s="69">
        <v>9675600</v>
      </c>
    </row>
    <row r="36" spans="1:3" s="43" customFormat="1" ht="12.75" x14ac:dyDescent="0.25">
      <c r="A36" s="158"/>
      <c r="B36" s="44" t="s">
        <v>210</v>
      </c>
      <c r="C36" s="69">
        <v>987970.37</v>
      </c>
    </row>
    <row r="37" spans="1:3" s="43" customFormat="1" ht="36" x14ac:dyDescent="0.25">
      <c r="A37" s="158"/>
      <c r="B37" s="44" t="s">
        <v>211</v>
      </c>
      <c r="C37" s="69">
        <v>8956022.9099999983</v>
      </c>
    </row>
    <row r="38" spans="1:3" s="43" customFormat="1" ht="12.75" x14ac:dyDescent="0.25">
      <c r="A38" s="158"/>
      <c r="B38" s="44" t="s">
        <v>212</v>
      </c>
      <c r="C38" s="69">
        <v>1625</v>
      </c>
    </row>
    <row r="39" spans="1:3" s="43" customFormat="1" ht="24" x14ac:dyDescent="0.25">
      <c r="A39" s="158"/>
      <c r="B39" s="44" t="s">
        <v>213</v>
      </c>
      <c r="C39" s="69">
        <v>977400</v>
      </c>
    </row>
    <row r="40" spans="1:3" s="43" customFormat="1" ht="12.75" x14ac:dyDescent="0.25">
      <c r="A40" s="158"/>
      <c r="B40" s="44" t="s">
        <v>214</v>
      </c>
      <c r="C40" s="69">
        <v>60660.740000000005</v>
      </c>
    </row>
    <row r="41" spans="1:3" s="43" customFormat="1" ht="24" x14ac:dyDescent="0.25">
      <c r="A41" s="158"/>
      <c r="B41" s="44" t="s">
        <v>215</v>
      </c>
      <c r="C41" s="69">
        <v>942621.24</v>
      </c>
    </row>
    <row r="42" spans="1:3" s="43" customFormat="1" ht="12.75" x14ac:dyDescent="0.25">
      <c r="A42" s="158"/>
      <c r="B42" s="44" t="s">
        <v>216</v>
      </c>
      <c r="C42" s="69">
        <v>253614.07</v>
      </c>
    </row>
    <row r="43" spans="1:3" s="43" customFormat="1" ht="12.75" x14ac:dyDescent="0.25">
      <c r="A43" s="158"/>
      <c r="B43" s="44" t="s">
        <v>217</v>
      </c>
      <c r="C43" s="69">
        <v>471.34</v>
      </c>
    </row>
    <row r="44" spans="1:3" s="43" customFormat="1" ht="36" x14ac:dyDescent="0.25">
      <c r="A44" s="158"/>
      <c r="B44" s="117" t="s">
        <v>229</v>
      </c>
      <c r="C44" s="69">
        <v>30907.839999999997</v>
      </c>
    </row>
    <row r="45" spans="1:3" s="43" customFormat="1" ht="36" x14ac:dyDescent="0.25">
      <c r="A45" s="158"/>
      <c r="B45" s="44" t="s">
        <v>230</v>
      </c>
      <c r="C45" s="69">
        <v>1075</v>
      </c>
    </row>
    <row r="46" spans="1:3" s="43" customFormat="1" ht="24" x14ac:dyDescent="0.25">
      <c r="A46" s="158"/>
      <c r="B46" s="44" t="s">
        <v>231</v>
      </c>
      <c r="C46" s="69">
        <v>51675</v>
      </c>
    </row>
    <row r="47" spans="1:3" s="43" customFormat="1" ht="12.75" x14ac:dyDescent="0.25">
      <c r="A47" s="158"/>
      <c r="B47" s="44" t="s">
        <v>232</v>
      </c>
      <c r="C47" s="69">
        <v>264841.41000000003</v>
      </c>
    </row>
    <row r="48" spans="1:3" s="43" customFormat="1" ht="24" x14ac:dyDescent="0.25">
      <c r="A48" s="158"/>
      <c r="B48" s="44" t="s">
        <v>233</v>
      </c>
      <c r="C48" s="69">
        <v>910543.19</v>
      </c>
    </row>
    <row r="49" spans="1:3" s="43" customFormat="1" ht="24" customHeight="1" x14ac:dyDescent="0.25">
      <c r="A49" s="159"/>
      <c r="B49" s="47" t="s">
        <v>25</v>
      </c>
      <c r="C49" s="70">
        <f>SUM(C9:C48)</f>
        <v>298665214.22000009</v>
      </c>
    </row>
    <row r="50" spans="1:3" ht="24" customHeight="1" x14ac:dyDescent="0.25">
      <c r="A50" s="49"/>
      <c r="B50" s="50" t="s">
        <v>5</v>
      </c>
      <c r="C50" s="72">
        <f>+C49</f>
        <v>298665214.22000009</v>
      </c>
    </row>
    <row r="51" spans="1:3" s="43" customFormat="1" ht="12.75" x14ac:dyDescent="0.25">
      <c r="A51" s="49"/>
      <c r="B51" s="56"/>
      <c r="C51" s="57"/>
    </row>
    <row r="52" spans="1:3" s="49" customFormat="1" ht="12" x14ac:dyDescent="0.25">
      <c r="B52" s="56"/>
      <c r="C52" s="57"/>
    </row>
    <row r="53" spans="1:3" s="49" customFormat="1" ht="12" x14ac:dyDescent="0.25">
      <c r="B53" s="56"/>
    </row>
    <row r="54" spans="1:3" s="49" customFormat="1" ht="12" x14ac:dyDescent="0.25">
      <c r="B54" s="56"/>
    </row>
    <row r="55" spans="1:3" s="49" customFormat="1" ht="12" x14ac:dyDescent="0.25">
      <c r="B55" s="56"/>
    </row>
    <row r="56" spans="1:3" s="49" customFormat="1" ht="12" x14ac:dyDescent="0.25">
      <c r="B56" s="56"/>
    </row>
    <row r="57" spans="1:3" s="49" customFormat="1" ht="12" x14ac:dyDescent="0.25">
      <c r="B57" s="56"/>
    </row>
    <row r="58" spans="1:3" s="49" customFormat="1" ht="12" x14ac:dyDescent="0.25">
      <c r="B58" s="56"/>
    </row>
    <row r="59" spans="1:3" s="49" customFormat="1" ht="12" x14ac:dyDescent="0.25">
      <c r="B59" s="56"/>
    </row>
    <row r="60" spans="1:3" s="49" customFormat="1" ht="12" x14ac:dyDescent="0.25">
      <c r="B60" s="56"/>
    </row>
    <row r="61" spans="1:3" s="49" customFormat="1" ht="12" x14ac:dyDescent="0.25">
      <c r="B61" s="56"/>
    </row>
    <row r="62" spans="1:3" s="49" customFormat="1" ht="12" x14ac:dyDescent="0.25">
      <c r="B62" s="56"/>
    </row>
    <row r="63" spans="1:3" s="49" customFormat="1" ht="12" x14ac:dyDescent="0.25">
      <c r="B63" s="56"/>
    </row>
    <row r="64" spans="1:3" s="49" customFormat="1" ht="12" x14ac:dyDescent="0.25">
      <c r="B64" s="56"/>
    </row>
    <row r="65" spans="2:2" s="49" customFormat="1" ht="12" x14ac:dyDescent="0.25">
      <c r="B65" s="56"/>
    </row>
    <row r="66" spans="2:2" s="49" customFormat="1" ht="12" x14ac:dyDescent="0.25">
      <c r="B66" s="56"/>
    </row>
    <row r="67" spans="2:2" s="49" customFormat="1" ht="12" x14ac:dyDescent="0.25">
      <c r="B67" s="56"/>
    </row>
    <row r="68" spans="2:2" s="49" customFormat="1" ht="12" x14ac:dyDescent="0.25">
      <c r="B68" s="56"/>
    </row>
    <row r="69" spans="2:2" s="49" customFormat="1" ht="12" x14ac:dyDescent="0.25">
      <c r="B69" s="56"/>
    </row>
    <row r="70" spans="2:2" s="49" customFormat="1" ht="12" x14ac:dyDescent="0.25">
      <c r="B70" s="56"/>
    </row>
    <row r="71" spans="2:2" s="4" customFormat="1" ht="12" x14ac:dyDescent="0.25">
      <c r="B71" s="5"/>
    </row>
    <row r="72" spans="2:2" s="4" customFormat="1" ht="12" x14ac:dyDescent="0.25">
      <c r="B72" s="5"/>
    </row>
    <row r="73" spans="2:2" s="4" customFormat="1" ht="12" x14ac:dyDescent="0.25">
      <c r="B73" s="5"/>
    </row>
    <row r="74" spans="2:2" s="4" customFormat="1" ht="12" x14ac:dyDescent="0.25">
      <c r="B74" s="5"/>
    </row>
    <row r="75" spans="2:2" s="4" customFormat="1" ht="12" x14ac:dyDescent="0.25">
      <c r="B75" s="5"/>
    </row>
    <row r="76" spans="2:2" s="4" customFormat="1" ht="12" x14ac:dyDescent="0.25">
      <c r="B76" s="5"/>
    </row>
    <row r="77" spans="2:2" s="4" customFormat="1" ht="12" x14ac:dyDescent="0.25">
      <c r="B77" s="5"/>
    </row>
    <row r="78" spans="2:2" s="4" customFormat="1" ht="12" x14ac:dyDescent="0.25">
      <c r="B78" s="5"/>
    </row>
    <row r="79" spans="2:2" s="4" customFormat="1" ht="12" x14ac:dyDescent="0.25">
      <c r="B79" s="5"/>
    </row>
    <row r="80" spans="2:2" s="4" customFormat="1" ht="12" x14ac:dyDescent="0.25">
      <c r="B80" s="5"/>
    </row>
    <row r="81" spans="2:2" s="4" customFormat="1" ht="12" x14ac:dyDescent="0.25">
      <c r="B81" s="5"/>
    </row>
    <row r="82" spans="2:2" s="4" customFormat="1" ht="12" x14ac:dyDescent="0.25">
      <c r="B82" s="5"/>
    </row>
    <row r="83" spans="2:2" s="4" customFormat="1" ht="12" x14ac:dyDescent="0.25">
      <c r="B83" s="5"/>
    </row>
    <row r="84" spans="2:2" s="4" customFormat="1" ht="12" x14ac:dyDescent="0.25">
      <c r="B84" s="5"/>
    </row>
    <row r="85" spans="2:2" s="4" customFormat="1" ht="12" x14ac:dyDescent="0.25">
      <c r="B85" s="5"/>
    </row>
    <row r="86" spans="2:2" s="4" customFormat="1" ht="12" x14ac:dyDescent="0.25">
      <c r="B86" s="5"/>
    </row>
    <row r="87" spans="2:2" s="4" customFormat="1" ht="12" x14ac:dyDescent="0.25">
      <c r="B87" s="5"/>
    </row>
    <row r="88" spans="2:2" s="4" customFormat="1" ht="12" x14ac:dyDescent="0.25">
      <c r="B88" s="5"/>
    </row>
    <row r="89" spans="2:2" s="4" customFormat="1" ht="12" x14ac:dyDescent="0.25">
      <c r="B89" s="5"/>
    </row>
    <row r="90" spans="2:2" s="4" customFormat="1" ht="12" x14ac:dyDescent="0.25">
      <c r="B90" s="5"/>
    </row>
    <row r="91" spans="2:2" s="4" customFormat="1" ht="12" x14ac:dyDescent="0.25">
      <c r="B91" s="5"/>
    </row>
    <row r="92" spans="2:2" s="4" customFormat="1" ht="12" x14ac:dyDescent="0.25">
      <c r="B92" s="5"/>
    </row>
    <row r="93" spans="2:2" s="4" customFormat="1" ht="12" x14ac:dyDescent="0.25">
      <c r="B93" s="5"/>
    </row>
    <row r="94" spans="2:2" s="4" customFormat="1" ht="12" x14ac:dyDescent="0.25">
      <c r="B94" s="5"/>
    </row>
    <row r="95" spans="2:2" s="4" customFormat="1" ht="12" x14ac:dyDescent="0.25">
      <c r="B95" s="5"/>
    </row>
    <row r="96" spans="2:2" s="4" customFormat="1" ht="12" x14ac:dyDescent="0.25">
      <c r="B96" s="5"/>
    </row>
    <row r="97" spans="2:2" s="4" customFormat="1" ht="12" x14ac:dyDescent="0.25">
      <c r="B97" s="5"/>
    </row>
    <row r="98" spans="2:2" s="4" customFormat="1" ht="12" x14ac:dyDescent="0.25">
      <c r="B98" s="5"/>
    </row>
    <row r="99" spans="2:2" s="4" customFormat="1" ht="12" x14ac:dyDescent="0.25">
      <c r="B99" s="5"/>
    </row>
    <row r="100" spans="2:2" s="4" customFormat="1" ht="12" x14ac:dyDescent="0.25">
      <c r="B100" s="5"/>
    </row>
    <row r="101" spans="2:2" s="4" customFormat="1" ht="12" x14ac:dyDescent="0.25">
      <c r="B101" s="5"/>
    </row>
    <row r="102" spans="2:2" s="4" customFormat="1" ht="12" x14ac:dyDescent="0.25">
      <c r="B102" s="5"/>
    </row>
    <row r="103" spans="2:2" s="4" customFormat="1" ht="24" customHeight="1" x14ac:dyDescent="0.25">
      <c r="B103" s="5"/>
    </row>
    <row r="104" spans="2:2" s="4" customFormat="1" ht="24" customHeight="1" x14ac:dyDescent="0.25">
      <c r="B104" s="5"/>
    </row>
    <row r="105" spans="2:2" s="4" customFormat="1" ht="24" customHeight="1" x14ac:dyDescent="0.25">
      <c r="B105" s="5"/>
    </row>
    <row r="106" spans="2:2" s="4" customFormat="1" ht="24" customHeight="1" x14ac:dyDescent="0.25">
      <c r="B106" s="5"/>
    </row>
    <row r="107" spans="2:2" s="4" customFormat="1" ht="24" customHeight="1" x14ac:dyDescent="0.25">
      <c r="B107" s="5"/>
    </row>
    <row r="108" spans="2:2" s="4" customFormat="1" ht="24" customHeight="1" x14ac:dyDescent="0.25">
      <c r="B108" s="5"/>
    </row>
    <row r="109" spans="2:2" s="4" customFormat="1" ht="24" customHeight="1" x14ac:dyDescent="0.25">
      <c r="B109" s="5"/>
    </row>
    <row r="110" spans="2:2" s="4" customFormat="1" ht="24" customHeight="1" x14ac:dyDescent="0.25">
      <c r="B110" s="5"/>
    </row>
    <row r="111" spans="2:2" s="4" customFormat="1" ht="24" customHeight="1" x14ac:dyDescent="0.25">
      <c r="B111" s="5"/>
    </row>
    <row r="112" spans="2:2" s="4" customFormat="1" ht="24" customHeight="1" x14ac:dyDescent="0.25">
      <c r="B112" s="5"/>
    </row>
    <row r="113" spans="2:2" s="4" customFormat="1" ht="24" customHeight="1" x14ac:dyDescent="0.25">
      <c r="B113" s="5"/>
    </row>
    <row r="114" spans="2:2" s="4" customFormat="1" ht="24" customHeight="1" x14ac:dyDescent="0.25">
      <c r="B114" s="5"/>
    </row>
    <row r="115" spans="2:2" s="4" customFormat="1" ht="24" customHeight="1" x14ac:dyDescent="0.25">
      <c r="B115" s="5"/>
    </row>
    <row r="116" spans="2:2" s="4" customFormat="1" ht="24" customHeight="1" x14ac:dyDescent="0.25">
      <c r="B116" s="5"/>
    </row>
    <row r="117" spans="2:2" s="4" customFormat="1" ht="24" customHeight="1" x14ac:dyDescent="0.25">
      <c r="B117" s="5"/>
    </row>
    <row r="118" spans="2:2" s="4" customFormat="1" ht="24" customHeight="1" x14ac:dyDescent="0.25">
      <c r="B118" s="5"/>
    </row>
    <row r="119" spans="2:2" s="4" customFormat="1" ht="24" customHeight="1" x14ac:dyDescent="0.25">
      <c r="B119" s="5"/>
    </row>
    <row r="120" spans="2:2" s="4" customFormat="1" ht="24" customHeight="1" x14ac:dyDescent="0.25">
      <c r="B120" s="5"/>
    </row>
    <row r="121" spans="2:2" s="4" customFormat="1" ht="24" customHeight="1" x14ac:dyDescent="0.25">
      <c r="B121" s="5"/>
    </row>
    <row r="122" spans="2:2" s="4" customFormat="1" ht="24" customHeight="1" x14ac:dyDescent="0.25">
      <c r="B122" s="5"/>
    </row>
    <row r="123" spans="2:2" s="4" customFormat="1" ht="24" customHeight="1" x14ac:dyDescent="0.25">
      <c r="B123" s="5"/>
    </row>
    <row r="124" spans="2:2" s="4" customFormat="1" ht="24" customHeight="1" x14ac:dyDescent="0.25">
      <c r="B124" s="5"/>
    </row>
    <row r="125" spans="2:2" s="4" customFormat="1" ht="24" customHeight="1" x14ac:dyDescent="0.25">
      <c r="B125" s="5"/>
    </row>
    <row r="126" spans="2:2" s="4" customFormat="1" ht="24" customHeight="1" x14ac:dyDescent="0.25">
      <c r="B126" s="5"/>
    </row>
    <row r="127" spans="2:2" s="4" customFormat="1" ht="24" customHeight="1" x14ac:dyDescent="0.25">
      <c r="B127" s="5"/>
    </row>
    <row r="128" spans="2:2" s="4" customFormat="1" ht="24" customHeight="1" x14ac:dyDescent="0.25">
      <c r="B128" s="5"/>
    </row>
    <row r="129" spans="2:2" s="4" customFormat="1" ht="24" customHeight="1" x14ac:dyDescent="0.25">
      <c r="B129" s="5"/>
    </row>
    <row r="130" spans="2:2" s="4" customFormat="1" ht="24" customHeight="1" x14ac:dyDescent="0.25">
      <c r="B130" s="5"/>
    </row>
    <row r="131" spans="2:2" s="4" customFormat="1" ht="24" customHeight="1" x14ac:dyDescent="0.25">
      <c r="B131" s="5"/>
    </row>
    <row r="132" spans="2:2" s="4" customFormat="1" ht="24" customHeight="1" x14ac:dyDescent="0.25">
      <c r="B132" s="5"/>
    </row>
    <row r="133" spans="2:2" s="4" customFormat="1" ht="24" customHeight="1" x14ac:dyDescent="0.25">
      <c r="B133" s="5"/>
    </row>
  </sheetData>
  <sheetProtection password="9790" sheet="1" objects="1" scenarios="1"/>
  <mergeCells count="3">
    <mergeCell ref="A6:C6"/>
    <mergeCell ref="B7:C7"/>
    <mergeCell ref="A9:A49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C111"/>
  <sheetViews>
    <sheetView showGridLines="0" showRowColHeaders="0" workbookViewId="0"/>
  </sheetViews>
  <sheetFormatPr defaultRowHeight="18" customHeight="1" x14ac:dyDescent="0.25"/>
  <cols>
    <col min="1" max="1" width="6.7109375" style="4" customWidth="1"/>
    <col min="2" max="2" width="90.7109375" style="5" customWidth="1"/>
    <col min="3" max="3" width="20.7109375" style="4" customWidth="1"/>
    <col min="4" max="16384" width="9.140625" style="3"/>
  </cols>
  <sheetData>
    <row r="1" spans="1:3" ht="18" customHeight="1" x14ac:dyDescent="0.25">
      <c r="A1" s="6"/>
      <c r="B1" s="7"/>
      <c r="C1" s="7"/>
    </row>
    <row r="2" spans="1:3" ht="18" customHeight="1" x14ac:dyDescent="0.25">
      <c r="A2" s="6"/>
      <c r="B2" s="7"/>
      <c r="C2" s="7"/>
    </row>
    <row r="3" spans="1:3" ht="18" customHeight="1" x14ac:dyDescent="0.25">
      <c r="A3" s="6"/>
      <c r="B3" s="7"/>
      <c r="C3" s="7"/>
    </row>
    <row r="4" spans="1:3" ht="3.95" customHeight="1" x14ac:dyDescent="0.25">
      <c r="A4" s="9"/>
      <c r="B4" s="8"/>
      <c r="C4" s="8"/>
    </row>
    <row r="5" spans="1:3" ht="18" customHeight="1" x14ac:dyDescent="0.25">
      <c r="A5" s="6"/>
      <c r="B5" s="7"/>
      <c r="C5" s="7"/>
    </row>
    <row r="6" spans="1:3" ht="18" customHeight="1" x14ac:dyDescent="0.25">
      <c r="A6" s="149" t="s">
        <v>186</v>
      </c>
      <c r="B6" s="149"/>
      <c r="C6" s="149"/>
    </row>
    <row r="7" spans="1:3" ht="36" customHeight="1" x14ac:dyDescent="0.25">
      <c r="A7" s="6"/>
      <c r="B7" s="138" t="s">
        <v>27</v>
      </c>
      <c r="C7" s="138"/>
    </row>
    <row r="8" spans="1:3" ht="24.95" customHeight="1" x14ac:dyDescent="0.25">
      <c r="A8" s="40"/>
      <c r="B8" s="41" t="s">
        <v>8</v>
      </c>
      <c r="C8" s="42" t="s">
        <v>9</v>
      </c>
    </row>
    <row r="9" spans="1:3" ht="24" customHeight="1" x14ac:dyDescent="0.25">
      <c r="A9" s="158" t="s">
        <v>22</v>
      </c>
      <c r="B9" s="46" t="s">
        <v>132</v>
      </c>
      <c r="C9" s="66">
        <v>6907752.4500000011</v>
      </c>
    </row>
    <row r="10" spans="1:3" ht="24.75" customHeight="1" x14ac:dyDescent="0.25">
      <c r="A10" s="158"/>
      <c r="B10" s="44" t="s">
        <v>133</v>
      </c>
      <c r="C10" s="66">
        <v>1412699.3499999999</v>
      </c>
    </row>
    <row r="11" spans="1:3" ht="12.75" x14ac:dyDescent="0.25">
      <c r="A11" s="158"/>
      <c r="B11" s="44" t="s">
        <v>134</v>
      </c>
      <c r="C11" s="66">
        <v>1297254.5799999998</v>
      </c>
    </row>
    <row r="12" spans="1:3" ht="12.75" x14ac:dyDescent="0.25">
      <c r="A12" s="158"/>
      <c r="B12" s="44" t="s">
        <v>135</v>
      </c>
      <c r="C12" s="66">
        <v>50044.21</v>
      </c>
    </row>
    <row r="13" spans="1:3" ht="24" x14ac:dyDescent="0.25">
      <c r="A13" s="158"/>
      <c r="B13" s="44" t="s">
        <v>120</v>
      </c>
      <c r="C13" s="66">
        <v>114006.43999999999</v>
      </c>
    </row>
    <row r="14" spans="1:3" ht="12.75" x14ac:dyDescent="0.25">
      <c r="A14" s="158"/>
      <c r="B14" s="44" t="s">
        <v>121</v>
      </c>
      <c r="C14" s="66">
        <v>2417.33</v>
      </c>
    </row>
    <row r="15" spans="1:3" ht="24" x14ac:dyDescent="0.25">
      <c r="A15" s="158"/>
      <c r="B15" s="44" t="s">
        <v>136</v>
      </c>
      <c r="C15" s="66">
        <v>249566.54000000007</v>
      </c>
    </row>
    <row r="16" spans="1:3" ht="24.75" customHeight="1" x14ac:dyDescent="0.25">
      <c r="A16" s="158"/>
      <c r="B16" s="44" t="s">
        <v>122</v>
      </c>
      <c r="C16" s="66">
        <v>1277.3599999999999</v>
      </c>
    </row>
    <row r="17" spans="1:3" ht="12.75" x14ac:dyDescent="0.25">
      <c r="A17" s="158"/>
      <c r="B17" s="44" t="s">
        <v>123</v>
      </c>
      <c r="C17" s="66">
        <v>7040</v>
      </c>
    </row>
    <row r="18" spans="1:3" ht="24" x14ac:dyDescent="0.25">
      <c r="A18" s="158"/>
      <c r="B18" s="44" t="s">
        <v>124</v>
      </c>
      <c r="C18" s="66">
        <v>4033.64</v>
      </c>
    </row>
    <row r="19" spans="1:3" ht="12.75" x14ac:dyDescent="0.25">
      <c r="A19" s="158"/>
      <c r="B19" s="44" t="s">
        <v>125</v>
      </c>
      <c r="C19" s="66">
        <v>21088.3</v>
      </c>
    </row>
    <row r="20" spans="1:3" ht="24" x14ac:dyDescent="0.25">
      <c r="A20" s="158"/>
      <c r="B20" s="44" t="s">
        <v>118</v>
      </c>
      <c r="C20" s="66">
        <v>27206.79</v>
      </c>
    </row>
    <row r="21" spans="1:3" ht="12.75" x14ac:dyDescent="0.25">
      <c r="A21" s="158"/>
      <c r="B21" s="44" t="s">
        <v>126</v>
      </c>
      <c r="C21" s="66">
        <v>3968.1</v>
      </c>
    </row>
    <row r="22" spans="1:3" ht="36" x14ac:dyDescent="0.25">
      <c r="A22" s="158"/>
      <c r="B22" s="44" t="s">
        <v>127</v>
      </c>
      <c r="C22" s="66">
        <v>1384216.8800000006</v>
      </c>
    </row>
    <row r="23" spans="1:3" ht="12.75" x14ac:dyDescent="0.25">
      <c r="A23" s="158"/>
      <c r="B23" s="44" t="s">
        <v>128</v>
      </c>
      <c r="C23" s="66">
        <v>584506.66000000015</v>
      </c>
    </row>
    <row r="24" spans="1:3" ht="24" x14ac:dyDescent="0.25">
      <c r="A24" s="158"/>
      <c r="B24" s="44" t="s">
        <v>129</v>
      </c>
      <c r="C24" s="66">
        <v>130320</v>
      </c>
    </row>
    <row r="25" spans="1:3" ht="24" x14ac:dyDescent="0.25">
      <c r="A25" s="158"/>
      <c r="B25" s="44" t="s">
        <v>130</v>
      </c>
      <c r="C25" s="66">
        <v>139.66999999999999</v>
      </c>
    </row>
    <row r="26" spans="1:3" ht="12.75" x14ac:dyDescent="0.25">
      <c r="A26" s="158"/>
      <c r="B26" s="44" t="s">
        <v>131</v>
      </c>
      <c r="C26" s="66">
        <v>36571.949999999997</v>
      </c>
    </row>
    <row r="27" spans="1:3" ht="12.75" x14ac:dyDescent="0.25">
      <c r="A27" s="158"/>
      <c r="B27" s="44" t="s">
        <v>234</v>
      </c>
      <c r="C27" s="66">
        <v>67.47</v>
      </c>
    </row>
    <row r="28" spans="1:3" ht="24.75" customHeight="1" x14ac:dyDescent="0.25">
      <c r="A28" s="159"/>
      <c r="B28" s="47" t="s">
        <v>25</v>
      </c>
      <c r="C28" s="67">
        <f>SUM(C9:C27)</f>
        <v>12234177.720000003</v>
      </c>
    </row>
    <row r="29" spans="1:3" ht="30" customHeight="1" x14ac:dyDescent="0.25">
      <c r="A29" s="160" t="s">
        <v>23</v>
      </c>
      <c r="B29" s="81" t="s">
        <v>119</v>
      </c>
      <c r="C29" s="66">
        <v>489240.51</v>
      </c>
    </row>
    <row r="30" spans="1:3" s="4" customFormat="1" ht="30" customHeight="1" x14ac:dyDescent="0.25">
      <c r="A30" s="159"/>
      <c r="B30" s="45" t="s">
        <v>24</v>
      </c>
      <c r="C30" s="71">
        <f>+C29</f>
        <v>489240.51</v>
      </c>
    </row>
    <row r="31" spans="1:3" ht="24.75" customHeight="1" x14ac:dyDescent="0.25">
      <c r="A31" s="49"/>
      <c r="B31" s="50" t="s">
        <v>5</v>
      </c>
      <c r="C31" s="67">
        <f>+C28+C30</f>
        <v>12723418.230000002</v>
      </c>
    </row>
    <row r="32" spans="1:3" s="4" customFormat="1" ht="24" customHeight="1" x14ac:dyDescent="0.25">
      <c r="B32" s="5"/>
    </row>
    <row r="33" spans="2:3" s="4" customFormat="1" ht="24" customHeight="1" x14ac:dyDescent="0.25">
      <c r="B33" s="5"/>
      <c r="C33" s="10"/>
    </row>
    <row r="34" spans="2:3" s="4" customFormat="1" ht="24" customHeight="1" x14ac:dyDescent="0.25">
      <c r="B34" s="5"/>
    </row>
    <row r="35" spans="2:3" s="4" customFormat="1" ht="24" customHeight="1" x14ac:dyDescent="0.25">
      <c r="B35" s="5"/>
    </row>
    <row r="36" spans="2:3" s="4" customFormat="1" ht="24" customHeight="1" x14ac:dyDescent="0.25">
      <c r="B36" s="5"/>
    </row>
    <row r="37" spans="2:3" s="4" customFormat="1" ht="24" customHeight="1" x14ac:dyDescent="0.25">
      <c r="B37" s="5"/>
    </row>
    <row r="38" spans="2:3" s="4" customFormat="1" ht="24" customHeight="1" x14ac:dyDescent="0.25">
      <c r="B38" s="5"/>
    </row>
    <row r="39" spans="2:3" s="4" customFormat="1" ht="24" customHeight="1" x14ac:dyDescent="0.25">
      <c r="B39" s="5"/>
    </row>
    <row r="40" spans="2:3" s="4" customFormat="1" ht="24" customHeight="1" x14ac:dyDescent="0.25">
      <c r="B40" s="5"/>
    </row>
    <row r="41" spans="2:3" s="4" customFormat="1" ht="24" customHeight="1" x14ac:dyDescent="0.25">
      <c r="B41" s="5"/>
    </row>
    <row r="42" spans="2:3" s="4" customFormat="1" ht="24" customHeight="1" x14ac:dyDescent="0.25">
      <c r="B42" s="5"/>
    </row>
    <row r="43" spans="2:3" s="4" customFormat="1" ht="24" customHeight="1" x14ac:dyDescent="0.25">
      <c r="B43" s="5"/>
    </row>
    <row r="44" spans="2:3" s="4" customFormat="1" ht="24" customHeight="1" x14ac:dyDescent="0.25">
      <c r="B44" s="5"/>
    </row>
    <row r="45" spans="2:3" s="4" customFormat="1" ht="24" customHeight="1" x14ac:dyDescent="0.25">
      <c r="B45" s="5"/>
    </row>
    <row r="46" spans="2:3" s="4" customFormat="1" ht="24" customHeight="1" x14ac:dyDescent="0.25">
      <c r="B46" s="5"/>
    </row>
    <row r="47" spans="2:3" s="4" customFormat="1" ht="24" customHeight="1" x14ac:dyDescent="0.25">
      <c r="B47" s="5"/>
    </row>
    <row r="48" spans="2:3" s="4" customFormat="1" ht="24" customHeight="1" x14ac:dyDescent="0.25">
      <c r="B48" s="5"/>
    </row>
    <row r="49" spans="2:2" s="4" customFormat="1" ht="24" customHeight="1" x14ac:dyDescent="0.25">
      <c r="B49" s="5"/>
    </row>
    <row r="50" spans="2:2" s="4" customFormat="1" ht="24" customHeight="1" x14ac:dyDescent="0.25">
      <c r="B50" s="5"/>
    </row>
    <row r="51" spans="2:2" s="4" customFormat="1" ht="24" customHeight="1" x14ac:dyDescent="0.25">
      <c r="B51" s="5"/>
    </row>
    <row r="52" spans="2:2" s="4" customFormat="1" ht="24" customHeight="1" x14ac:dyDescent="0.25">
      <c r="B52" s="5"/>
    </row>
    <row r="53" spans="2:2" s="4" customFormat="1" ht="24" customHeight="1" x14ac:dyDescent="0.25">
      <c r="B53" s="5"/>
    </row>
    <row r="54" spans="2:2" s="4" customFormat="1" ht="24" customHeight="1" x14ac:dyDescent="0.25">
      <c r="B54" s="5"/>
    </row>
    <row r="55" spans="2:2" s="4" customFormat="1" ht="24" customHeight="1" x14ac:dyDescent="0.25">
      <c r="B55" s="5"/>
    </row>
    <row r="56" spans="2:2" s="4" customFormat="1" ht="24" customHeight="1" x14ac:dyDescent="0.25">
      <c r="B56" s="5"/>
    </row>
    <row r="57" spans="2:2" s="4" customFormat="1" ht="24" customHeight="1" x14ac:dyDescent="0.25">
      <c r="B57" s="5"/>
    </row>
    <row r="58" spans="2:2" s="4" customFormat="1" ht="24" customHeight="1" x14ac:dyDescent="0.25">
      <c r="B58" s="5"/>
    </row>
    <row r="59" spans="2:2" s="4" customFormat="1" ht="24" customHeight="1" x14ac:dyDescent="0.25">
      <c r="B59" s="5"/>
    </row>
    <row r="60" spans="2:2" s="4" customFormat="1" ht="24" customHeight="1" x14ac:dyDescent="0.25">
      <c r="B60" s="5"/>
    </row>
    <row r="61" spans="2:2" s="4" customFormat="1" ht="24" customHeight="1" x14ac:dyDescent="0.25">
      <c r="B61" s="5"/>
    </row>
    <row r="62" spans="2:2" s="4" customFormat="1" ht="24" customHeight="1" x14ac:dyDescent="0.25">
      <c r="B62" s="5"/>
    </row>
    <row r="63" spans="2:2" s="4" customFormat="1" ht="24" customHeight="1" x14ac:dyDescent="0.25">
      <c r="B63" s="5"/>
    </row>
    <row r="64" spans="2:2" s="4" customFormat="1" ht="24" customHeight="1" x14ac:dyDescent="0.25">
      <c r="B64" s="5"/>
    </row>
    <row r="65" spans="2:2" s="4" customFormat="1" ht="24" customHeight="1" x14ac:dyDescent="0.25">
      <c r="B65" s="5"/>
    </row>
    <row r="66" spans="2:2" s="4" customFormat="1" ht="24" customHeight="1" x14ac:dyDescent="0.25">
      <c r="B66" s="5"/>
    </row>
    <row r="67" spans="2:2" s="4" customFormat="1" ht="24" customHeight="1" x14ac:dyDescent="0.25">
      <c r="B67" s="5"/>
    </row>
    <row r="68" spans="2:2" s="4" customFormat="1" ht="24" customHeight="1" x14ac:dyDescent="0.25">
      <c r="B68" s="5"/>
    </row>
    <row r="69" spans="2:2" s="4" customFormat="1" ht="24" customHeight="1" x14ac:dyDescent="0.25">
      <c r="B69" s="5"/>
    </row>
    <row r="70" spans="2:2" s="4" customFormat="1" ht="24" customHeight="1" x14ac:dyDescent="0.25">
      <c r="B70" s="5"/>
    </row>
    <row r="71" spans="2:2" s="4" customFormat="1" ht="24" customHeight="1" x14ac:dyDescent="0.25">
      <c r="B71" s="5"/>
    </row>
    <row r="72" spans="2:2" s="4" customFormat="1" ht="24" customHeight="1" x14ac:dyDescent="0.25">
      <c r="B72" s="5"/>
    </row>
    <row r="73" spans="2:2" s="4" customFormat="1" ht="24" customHeight="1" x14ac:dyDescent="0.25">
      <c r="B73" s="5"/>
    </row>
    <row r="74" spans="2:2" s="4" customFormat="1" ht="24" customHeight="1" x14ac:dyDescent="0.25">
      <c r="B74" s="5"/>
    </row>
    <row r="75" spans="2:2" s="4" customFormat="1" ht="24" customHeight="1" x14ac:dyDescent="0.25">
      <c r="B75" s="5"/>
    </row>
    <row r="76" spans="2:2" s="4" customFormat="1" ht="24" customHeight="1" x14ac:dyDescent="0.25">
      <c r="B76" s="5"/>
    </row>
    <row r="77" spans="2:2" s="4" customFormat="1" ht="24" customHeight="1" x14ac:dyDescent="0.25">
      <c r="B77" s="5"/>
    </row>
    <row r="78" spans="2:2" s="4" customFormat="1" ht="24" customHeight="1" x14ac:dyDescent="0.25">
      <c r="B78" s="5"/>
    </row>
    <row r="79" spans="2:2" s="4" customFormat="1" ht="24" customHeight="1" x14ac:dyDescent="0.25">
      <c r="B79" s="5"/>
    </row>
    <row r="80" spans="2:2" s="4" customFormat="1" ht="24" customHeight="1" x14ac:dyDescent="0.25">
      <c r="B80" s="5"/>
    </row>
    <row r="81" spans="2:2" s="4" customFormat="1" ht="24" customHeight="1" x14ac:dyDescent="0.25">
      <c r="B81" s="5"/>
    </row>
    <row r="82" spans="2:2" s="4" customFormat="1" ht="24" customHeight="1" x14ac:dyDescent="0.25">
      <c r="B82" s="5"/>
    </row>
    <row r="83" spans="2:2" s="4" customFormat="1" ht="24" customHeight="1" x14ac:dyDescent="0.25">
      <c r="B83" s="5"/>
    </row>
    <row r="84" spans="2:2" s="4" customFormat="1" ht="24" customHeight="1" x14ac:dyDescent="0.25">
      <c r="B84" s="5"/>
    </row>
    <row r="85" spans="2:2" s="4" customFormat="1" ht="24" customHeight="1" x14ac:dyDescent="0.25">
      <c r="B85" s="5"/>
    </row>
    <row r="86" spans="2:2" s="4" customFormat="1" ht="24" customHeight="1" x14ac:dyDescent="0.25">
      <c r="B86" s="5"/>
    </row>
    <row r="87" spans="2:2" s="4" customFormat="1" ht="24" customHeight="1" x14ac:dyDescent="0.25">
      <c r="B87" s="5"/>
    </row>
    <row r="88" spans="2:2" s="4" customFormat="1" ht="24" customHeight="1" x14ac:dyDescent="0.25">
      <c r="B88" s="5"/>
    </row>
    <row r="89" spans="2:2" s="4" customFormat="1" ht="24" customHeight="1" x14ac:dyDescent="0.25">
      <c r="B89" s="5"/>
    </row>
    <row r="90" spans="2:2" s="4" customFormat="1" ht="24" customHeight="1" x14ac:dyDescent="0.25">
      <c r="B90" s="5"/>
    </row>
    <row r="91" spans="2:2" s="4" customFormat="1" ht="24" customHeight="1" x14ac:dyDescent="0.25">
      <c r="B91" s="5"/>
    </row>
    <row r="92" spans="2:2" s="4" customFormat="1" ht="24" customHeight="1" x14ac:dyDescent="0.25">
      <c r="B92" s="5"/>
    </row>
    <row r="93" spans="2:2" s="4" customFormat="1" ht="24" customHeight="1" x14ac:dyDescent="0.25">
      <c r="B93" s="5"/>
    </row>
    <row r="94" spans="2:2" s="4" customFormat="1" ht="24" customHeight="1" x14ac:dyDescent="0.25">
      <c r="B94" s="5"/>
    </row>
    <row r="95" spans="2:2" s="4" customFormat="1" ht="24" customHeight="1" x14ac:dyDescent="0.25">
      <c r="B95" s="5"/>
    </row>
    <row r="96" spans="2:2" s="4" customFormat="1" ht="24" customHeight="1" x14ac:dyDescent="0.25">
      <c r="B96" s="5"/>
    </row>
    <row r="97" spans="2:2" s="4" customFormat="1" ht="24" customHeight="1" x14ac:dyDescent="0.25">
      <c r="B97" s="5"/>
    </row>
    <row r="98" spans="2:2" s="4" customFormat="1" ht="24" customHeight="1" x14ac:dyDescent="0.25">
      <c r="B98" s="5"/>
    </row>
    <row r="99" spans="2:2" s="4" customFormat="1" ht="24" customHeight="1" x14ac:dyDescent="0.25">
      <c r="B99" s="5"/>
    </row>
    <row r="100" spans="2:2" s="4" customFormat="1" ht="24" customHeight="1" x14ac:dyDescent="0.25">
      <c r="B100" s="5"/>
    </row>
    <row r="101" spans="2:2" s="4" customFormat="1" ht="24" customHeight="1" x14ac:dyDescent="0.25">
      <c r="B101" s="5"/>
    </row>
    <row r="102" spans="2:2" s="4" customFormat="1" ht="24" customHeight="1" x14ac:dyDescent="0.25">
      <c r="B102" s="5"/>
    </row>
    <row r="103" spans="2:2" s="4" customFormat="1" ht="24" customHeight="1" x14ac:dyDescent="0.25">
      <c r="B103" s="5"/>
    </row>
    <row r="104" spans="2:2" s="4" customFormat="1" ht="24" customHeight="1" x14ac:dyDescent="0.25">
      <c r="B104" s="5"/>
    </row>
    <row r="105" spans="2:2" s="4" customFormat="1" ht="24" customHeight="1" x14ac:dyDescent="0.25">
      <c r="B105" s="5"/>
    </row>
    <row r="106" spans="2:2" s="4" customFormat="1" ht="24" customHeight="1" x14ac:dyDescent="0.25">
      <c r="B106" s="5"/>
    </row>
    <row r="107" spans="2:2" s="4" customFormat="1" ht="24" customHeight="1" x14ac:dyDescent="0.25">
      <c r="B107" s="5"/>
    </row>
    <row r="108" spans="2:2" s="4" customFormat="1" ht="24" customHeight="1" x14ac:dyDescent="0.25">
      <c r="B108" s="5"/>
    </row>
    <row r="109" spans="2:2" s="4" customFormat="1" ht="24" customHeight="1" x14ac:dyDescent="0.25">
      <c r="B109" s="5"/>
    </row>
    <row r="110" spans="2:2" s="4" customFormat="1" ht="24" customHeight="1" x14ac:dyDescent="0.25">
      <c r="B110" s="5"/>
    </row>
    <row r="111" spans="2:2" s="4" customFormat="1" ht="24" customHeight="1" x14ac:dyDescent="0.25">
      <c r="B111" s="5"/>
    </row>
  </sheetData>
  <sheetProtection password="9790" sheet="1" objects="1" scenarios="1"/>
  <mergeCells count="4">
    <mergeCell ref="A6:C6"/>
    <mergeCell ref="B7:C7"/>
    <mergeCell ref="A29:A30"/>
    <mergeCell ref="A9:A28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C104"/>
  <sheetViews>
    <sheetView showGridLines="0" showRowColHeaders="0" workbookViewId="0"/>
  </sheetViews>
  <sheetFormatPr defaultRowHeight="18" customHeight="1" x14ac:dyDescent="0.25"/>
  <cols>
    <col min="1" max="1" width="6.7109375" style="4" customWidth="1"/>
    <col min="2" max="2" width="90.7109375" style="5" customWidth="1"/>
    <col min="3" max="3" width="20.7109375" style="4" customWidth="1"/>
    <col min="4" max="16384" width="9.140625" style="3"/>
  </cols>
  <sheetData>
    <row r="1" spans="1:3" ht="18" customHeight="1" x14ac:dyDescent="0.25">
      <c r="A1" s="6"/>
      <c r="B1" s="7"/>
      <c r="C1" s="7"/>
    </row>
    <row r="2" spans="1:3" ht="18" customHeight="1" x14ac:dyDescent="0.25">
      <c r="A2" s="6"/>
      <c r="B2" s="7"/>
      <c r="C2" s="7"/>
    </row>
    <row r="3" spans="1:3" ht="18" customHeight="1" x14ac:dyDescent="0.25">
      <c r="A3" s="6"/>
      <c r="B3" s="7"/>
      <c r="C3" s="7"/>
    </row>
    <row r="4" spans="1:3" ht="3.95" customHeight="1" x14ac:dyDescent="0.25">
      <c r="A4" s="9"/>
      <c r="B4" s="8"/>
      <c r="C4" s="8"/>
    </row>
    <row r="5" spans="1:3" ht="18" customHeight="1" x14ac:dyDescent="0.25">
      <c r="A5" s="6"/>
      <c r="B5" s="7"/>
      <c r="C5" s="7"/>
    </row>
    <row r="6" spans="1:3" ht="18" customHeight="1" x14ac:dyDescent="0.25">
      <c r="A6" s="149" t="s">
        <v>186</v>
      </c>
      <c r="B6" s="149"/>
      <c r="C6" s="149"/>
    </row>
    <row r="7" spans="1:3" ht="36" customHeight="1" x14ac:dyDescent="0.25">
      <c r="A7" s="6"/>
      <c r="B7" s="138" t="s">
        <v>28</v>
      </c>
      <c r="C7" s="138"/>
    </row>
    <row r="8" spans="1:3" ht="24.95" customHeight="1" x14ac:dyDescent="0.25">
      <c r="A8" s="40"/>
      <c r="B8" s="41" t="s">
        <v>8</v>
      </c>
      <c r="C8" s="42" t="s">
        <v>9</v>
      </c>
    </row>
    <row r="9" spans="1:3" ht="24" customHeight="1" x14ac:dyDescent="0.25">
      <c r="A9" s="158" t="s">
        <v>22</v>
      </c>
      <c r="B9" s="44" t="s">
        <v>218</v>
      </c>
      <c r="C9" s="66">
        <v>1355377.7899999984</v>
      </c>
    </row>
    <row r="10" spans="1:3" ht="24" customHeight="1" x14ac:dyDescent="0.25">
      <c r="A10" s="158"/>
      <c r="B10" s="44" t="s">
        <v>219</v>
      </c>
      <c r="C10" s="66">
        <v>2072157.7999999966</v>
      </c>
    </row>
    <row r="11" spans="1:3" ht="24" customHeight="1" x14ac:dyDescent="0.25">
      <c r="A11" s="158"/>
      <c r="B11" s="44" t="s">
        <v>220</v>
      </c>
      <c r="C11" s="66">
        <v>2804.58</v>
      </c>
    </row>
    <row r="12" spans="1:3" ht="24" customHeight="1" x14ac:dyDescent="0.25">
      <c r="A12" s="158"/>
      <c r="B12" s="44" t="s">
        <v>137</v>
      </c>
      <c r="C12" s="66">
        <v>1293.51</v>
      </c>
    </row>
    <row r="13" spans="1:3" ht="24" customHeight="1" x14ac:dyDescent="0.25">
      <c r="A13" s="158"/>
      <c r="B13" s="44" t="s">
        <v>221</v>
      </c>
      <c r="C13" s="66">
        <v>205956.2</v>
      </c>
    </row>
    <row r="14" spans="1:3" ht="24" customHeight="1" x14ac:dyDescent="0.25">
      <c r="A14" s="158"/>
      <c r="B14" s="44" t="s">
        <v>222</v>
      </c>
      <c r="C14" s="66">
        <v>3477.73</v>
      </c>
    </row>
    <row r="15" spans="1:3" ht="24" customHeight="1" x14ac:dyDescent="0.25">
      <c r="A15" s="158"/>
      <c r="B15" s="44" t="s">
        <v>223</v>
      </c>
      <c r="C15" s="66">
        <v>3275.3500000000004</v>
      </c>
    </row>
    <row r="16" spans="1:3" ht="24" x14ac:dyDescent="0.25">
      <c r="A16" s="158"/>
      <c r="B16" s="44" t="s">
        <v>224</v>
      </c>
      <c r="C16" s="66">
        <v>160754.71999999994</v>
      </c>
    </row>
    <row r="17" spans="1:3" ht="24" customHeight="1" x14ac:dyDescent="0.25">
      <c r="A17" s="159"/>
      <c r="B17" s="47" t="s">
        <v>25</v>
      </c>
      <c r="C17" s="67">
        <f>SUM(C9:C16)</f>
        <v>3805097.679999995</v>
      </c>
    </row>
    <row r="18" spans="1:3" ht="24" x14ac:dyDescent="0.25">
      <c r="A18" s="161" t="s">
        <v>23</v>
      </c>
      <c r="B18" s="44" t="s">
        <v>138</v>
      </c>
      <c r="C18" s="66">
        <v>3326202.5</v>
      </c>
    </row>
    <row r="19" spans="1:3" ht="24" x14ac:dyDescent="0.25">
      <c r="A19" s="161"/>
      <c r="B19" s="44" t="s">
        <v>139</v>
      </c>
      <c r="C19" s="66">
        <v>510674.5</v>
      </c>
    </row>
    <row r="20" spans="1:3" ht="30.75" customHeight="1" x14ac:dyDescent="0.25">
      <c r="A20" s="162"/>
      <c r="B20" s="47" t="s">
        <v>24</v>
      </c>
      <c r="C20" s="67">
        <f>SUM(C18:C19)</f>
        <v>3836877</v>
      </c>
    </row>
    <row r="21" spans="1:3" ht="24" customHeight="1" x14ac:dyDescent="0.25">
      <c r="A21" s="49"/>
      <c r="B21" s="50" t="s">
        <v>5</v>
      </c>
      <c r="C21" s="68">
        <f>+C17+C20</f>
        <v>7641974.679999995</v>
      </c>
    </row>
    <row r="22" spans="1:3" ht="24" customHeight="1" x14ac:dyDescent="0.25">
      <c r="C22" s="10"/>
    </row>
    <row r="23" spans="1:3" s="4" customFormat="1" ht="24" customHeight="1" x14ac:dyDescent="0.25">
      <c r="B23" s="5"/>
      <c r="C23" s="10"/>
    </row>
    <row r="24" spans="1:3" s="4" customFormat="1" ht="24" customHeight="1" x14ac:dyDescent="0.25">
      <c r="B24" s="5"/>
    </row>
    <row r="25" spans="1:3" s="4" customFormat="1" ht="24" customHeight="1" x14ac:dyDescent="0.25">
      <c r="B25" s="5"/>
    </row>
    <row r="26" spans="1:3" s="4" customFormat="1" ht="24" customHeight="1" x14ac:dyDescent="0.25">
      <c r="B26" s="5"/>
    </row>
    <row r="27" spans="1:3" s="4" customFormat="1" ht="24" customHeight="1" x14ac:dyDescent="0.25">
      <c r="B27" s="5"/>
    </row>
    <row r="28" spans="1:3" s="4" customFormat="1" ht="24" customHeight="1" x14ac:dyDescent="0.25">
      <c r="B28" s="5"/>
    </row>
    <row r="29" spans="1:3" s="4" customFormat="1" ht="24" customHeight="1" x14ac:dyDescent="0.25">
      <c r="B29" s="5"/>
    </row>
    <row r="30" spans="1:3" s="4" customFormat="1" ht="24" customHeight="1" x14ac:dyDescent="0.25">
      <c r="B30" s="5"/>
    </row>
    <row r="31" spans="1:3" s="4" customFormat="1" ht="24" customHeight="1" x14ac:dyDescent="0.25">
      <c r="B31" s="5"/>
    </row>
    <row r="32" spans="1:3" s="4" customFormat="1" ht="24" customHeight="1" x14ac:dyDescent="0.25">
      <c r="B32" s="5"/>
    </row>
    <row r="33" spans="2:2" s="4" customFormat="1" ht="24" customHeight="1" x14ac:dyDescent="0.25">
      <c r="B33" s="5"/>
    </row>
    <row r="34" spans="2:2" s="4" customFormat="1" ht="24" customHeight="1" x14ac:dyDescent="0.25">
      <c r="B34" s="5"/>
    </row>
    <row r="35" spans="2:2" s="4" customFormat="1" ht="24" customHeight="1" x14ac:dyDescent="0.25">
      <c r="B35" s="5"/>
    </row>
    <row r="36" spans="2:2" s="4" customFormat="1" ht="24" customHeight="1" x14ac:dyDescent="0.25">
      <c r="B36" s="5"/>
    </row>
    <row r="37" spans="2:2" s="4" customFormat="1" ht="24" customHeight="1" x14ac:dyDescent="0.25">
      <c r="B37" s="5"/>
    </row>
    <row r="38" spans="2:2" s="4" customFormat="1" ht="24" customHeight="1" x14ac:dyDescent="0.25">
      <c r="B38" s="5"/>
    </row>
    <row r="39" spans="2:2" s="4" customFormat="1" ht="24" customHeight="1" x14ac:dyDescent="0.25">
      <c r="B39" s="5"/>
    </row>
    <row r="40" spans="2:2" s="4" customFormat="1" ht="24" customHeight="1" x14ac:dyDescent="0.25">
      <c r="B40" s="5"/>
    </row>
    <row r="41" spans="2:2" s="4" customFormat="1" ht="24" customHeight="1" x14ac:dyDescent="0.25">
      <c r="B41" s="5"/>
    </row>
    <row r="42" spans="2:2" s="4" customFormat="1" ht="24" customHeight="1" x14ac:dyDescent="0.25">
      <c r="B42" s="5"/>
    </row>
    <row r="43" spans="2:2" s="4" customFormat="1" ht="24" customHeight="1" x14ac:dyDescent="0.25">
      <c r="B43" s="5"/>
    </row>
    <row r="44" spans="2:2" s="4" customFormat="1" ht="24" customHeight="1" x14ac:dyDescent="0.25">
      <c r="B44" s="5"/>
    </row>
    <row r="45" spans="2:2" s="4" customFormat="1" ht="24" customHeight="1" x14ac:dyDescent="0.25">
      <c r="B45" s="5"/>
    </row>
    <row r="46" spans="2:2" s="4" customFormat="1" ht="24" customHeight="1" x14ac:dyDescent="0.25">
      <c r="B46" s="5"/>
    </row>
    <row r="47" spans="2:2" s="4" customFormat="1" ht="24" customHeight="1" x14ac:dyDescent="0.25">
      <c r="B47" s="5"/>
    </row>
    <row r="48" spans="2:2" s="4" customFormat="1" ht="24" customHeight="1" x14ac:dyDescent="0.25">
      <c r="B48" s="5"/>
    </row>
    <row r="49" spans="2:2" s="4" customFormat="1" ht="24" customHeight="1" x14ac:dyDescent="0.25">
      <c r="B49" s="5"/>
    </row>
    <row r="50" spans="2:2" s="4" customFormat="1" ht="24" customHeight="1" x14ac:dyDescent="0.25">
      <c r="B50" s="5"/>
    </row>
    <row r="51" spans="2:2" s="4" customFormat="1" ht="24" customHeight="1" x14ac:dyDescent="0.25">
      <c r="B51" s="5"/>
    </row>
    <row r="52" spans="2:2" s="4" customFormat="1" ht="24" customHeight="1" x14ac:dyDescent="0.25">
      <c r="B52" s="5"/>
    </row>
    <row r="53" spans="2:2" s="4" customFormat="1" ht="24" customHeight="1" x14ac:dyDescent="0.25">
      <c r="B53" s="5"/>
    </row>
    <row r="54" spans="2:2" s="4" customFormat="1" ht="24" customHeight="1" x14ac:dyDescent="0.25">
      <c r="B54" s="5"/>
    </row>
    <row r="55" spans="2:2" s="4" customFormat="1" ht="24" customHeight="1" x14ac:dyDescent="0.25">
      <c r="B55" s="5"/>
    </row>
    <row r="56" spans="2:2" s="4" customFormat="1" ht="24" customHeight="1" x14ac:dyDescent="0.25">
      <c r="B56" s="5"/>
    </row>
    <row r="57" spans="2:2" s="4" customFormat="1" ht="24" customHeight="1" x14ac:dyDescent="0.25">
      <c r="B57" s="5"/>
    </row>
    <row r="58" spans="2:2" s="4" customFormat="1" ht="24" customHeight="1" x14ac:dyDescent="0.25">
      <c r="B58" s="5"/>
    </row>
    <row r="59" spans="2:2" s="4" customFormat="1" ht="24" customHeight="1" x14ac:dyDescent="0.25">
      <c r="B59" s="5"/>
    </row>
    <row r="60" spans="2:2" s="4" customFormat="1" ht="24" customHeight="1" x14ac:dyDescent="0.25">
      <c r="B60" s="5"/>
    </row>
    <row r="61" spans="2:2" s="4" customFormat="1" ht="24" customHeight="1" x14ac:dyDescent="0.25">
      <c r="B61" s="5"/>
    </row>
    <row r="62" spans="2:2" s="4" customFormat="1" ht="24" customHeight="1" x14ac:dyDescent="0.25">
      <c r="B62" s="5"/>
    </row>
    <row r="63" spans="2:2" s="4" customFormat="1" ht="24" customHeight="1" x14ac:dyDescent="0.25">
      <c r="B63" s="5"/>
    </row>
    <row r="64" spans="2:2" s="4" customFormat="1" ht="24" customHeight="1" x14ac:dyDescent="0.25">
      <c r="B64" s="5"/>
    </row>
    <row r="65" spans="2:2" s="4" customFormat="1" ht="24" customHeight="1" x14ac:dyDescent="0.25">
      <c r="B65" s="5"/>
    </row>
    <row r="66" spans="2:2" s="4" customFormat="1" ht="24" customHeight="1" x14ac:dyDescent="0.25">
      <c r="B66" s="5"/>
    </row>
    <row r="67" spans="2:2" s="4" customFormat="1" ht="24" customHeight="1" x14ac:dyDescent="0.25">
      <c r="B67" s="5"/>
    </row>
    <row r="68" spans="2:2" s="4" customFormat="1" ht="24" customHeight="1" x14ac:dyDescent="0.25">
      <c r="B68" s="5"/>
    </row>
    <row r="69" spans="2:2" s="4" customFormat="1" ht="24" customHeight="1" x14ac:dyDescent="0.25">
      <c r="B69" s="5"/>
    </row>
    <row r="70" spans="2:2" s="4" customFormat="1" ht="24" customHeight="1" x14ac:dyDescent="0.25">
      <c r="B70" s="5"/>
    </row>
    <row r="71" spans="2:2" s="4" customFormat="1" ht="24" customHeight="1" x14ac:dyDescent="0.25">
      <c r="B71" s="5"/>
    </row>
    <row r="72" spans="2:2" s="4" customFormat="1" ht="24" customHeight="1" x14ac:dyDescent="0.25">
      <c r="B72" s="5"/>
    </row>
    <row r="73" spans="2:2" s="4" customFormat="1" ht="24" customHeight="1" x14ac:dyDescent="0.25">
      <c r="B73" s="5"/>
    </row>
    <row r="74" spans="2:2" s="4" customFormat="1" ht="24" customHeight="1" x14ac:dyDescent="0.25">
      <c r="B74" s="5"/>
    </row>
    <row r="75" spans="2:2" s="4" customFormat="1" ht="24" customHeight="1" x14ac:dyDescent="0.25">
      <c r="B75" s="5"/>
    </row>
    <row r="76" spans="2:2" s="4" customFormat="1" ht="24" customHeight="1" x14ac:dyDescent="0.25">
      <c r="B76" s="5"/>
    </row>
    <row r="77" spans="2:2" s="4" customFormat="1" ht="24" customHeight="1" x14ac:dyDescent="0.25">
      <c r="B77" s="5"/>
    </row>
    <row r="78" spans="2:2" s="4" customFormat="1" ht="24" customHeight="1" x14ac:dyDescent="0.25">
      <c r="B78" s="5"/>
    </row>
    <row r="79" spans="2:2" s="4" customFormat="1" ht="24" customHeight="1" x14ac:dyDescent="0.25">
      <c r="B79" s="5"/>
    </row>
    <row r="80" spans="2:2" s="4" customFormat="1" ht="24" customHeight="1" x14ac:dyDescent="0.25">
      <c r="B80" s="5"/>
    </row>
    <row r="81" spans="2:2" s="4" customFormat="1" ht="24" customHeight="1" x14ac:dyDescent="0.25">
      <c r="B81" s="5"/>
    </row>
    <row r="82" spans="2:2" s="4" customFormat="1" ht="24" customHeight="1" x14ac:dyDescent="0.25">
      <c r="B82" s="5"/>
    </row>
    <row r="83" spans="2:2" s="4" customFormat="1" ht="24" customHeight="1" x14ac:dyDescent="0.25">
      <c r="B83" s="5"/>
    </row>
    <row r="84" spans="2:2" s="4" customFormat="1" ht="24" customHeight="1" x14ac:dyDescent="0.25">
      <c r="B84" s="5"/>
    </row>
    <row r="85" spans="2:2" s="4" customFormat="1" ht="24" customHeight="1" x14ac:dyDescent="0.25">
      <c r="B85" s="5"/>
    </row>
    <row r="86" spans="2:2" s="4" customFormat="1" ht="24" customHeight="1" x14ac:dyDescent="0.25">
      <c r="B86" s="5"/>
    </row>
    <row r="87" spans="2:2" s="4" customFormat="1" ht="24" customHeight="1" x14ac:dyDescent="0.25">
      <c r="B87" s="5"/>
    </row>
    <row r="88" spans="2:2" s="4" customFormat="1" ht="24" customHeight="1" x14ac:dyDescent="0.25">
      <c r="B88" s="5"/>
    </row>
    <row r="89" spans="2:2" s="4" customFormat="1" ht="24" customHeight="1" x14ac:dyDescent="0.25">
      <c r="B89" s="5"/>
    </row>
    <row r="90" spans="2:2" s="4" customFormat="1" ht="24" customHeight="1" x14ac:dyDescent="0.25">
      <c r="B90" s="5"/>
    </row>
    <row r="91" spans="2:2" s="4" customFormat="1" ht="24" customHeight="1" x14ac:dyDescent="0.25">
      <c r="B91" s="5"/>
    </row>
    <row r="92" spans="2:2" s="4" customFormat="1" ht="24" customHeight="1" x14ac:dyDescent="0.25">
      <c r="B92" s="5"/>
    </row>
    <row r="93" spans="2:2" s="4" customFormat="1" ht="24" customHeight="1" x14ac:dyDescent="0.25">
      <c r="B93" s="5"/>
    </row>
    <row r="94" spans="2:2" s="4" customFormat="1" ht="24" customHeight="1" x14ac:dyDescent="0.25">
      <c r="B94" s="5"/>
    </row>
    <row r="95" spans="2:2" s="4" customFormat="1" ht="24" customHeight="1" x14ac:dyDescent="0.25">
      <c r="B95" s="5"/>
    </row>
    <row r="96" spans="2:2" s="4" customFormat="1" ht="24" customHeight="1" x14ac:dyDescent="0.25">
      <c r="B96" s="5"/>
    </row>
    <row r="97" spans="2:2" s="4" customFormat="1" ht="24" customHeight="1" x14ac:dyDescent="0.25">
      <c r="B97" s="5"/>
    </row>
    <row r="98" spans="2:2" s="4" customFormat="1" ht="24" customHeight="1" x14ac:dyDescent="0.25">
      <c r="B98" s="5"/>
    </row>
    <row r="99" spans="2:2" s="4" customFormat="1" ht="24" customHeight="1" x14ac:dyDescent="0.25">
      <c r="B99" s="5"/>
    </row>
    <row r="100" spans="2:2" s="4" customFormat="1" ht="24" customHeight="1" x14ac:dyDescent="0.25">
      <c r="B100" s="5"/>
    </row>
    <row r="101" spans="2:2" s="4" customFormat="1" ht="24" customHeight="1" x14ac:dyDescent="0.25">
      <c r="B101" s="5"/>
    </row>
    <row r="102" spans="2:2" s="4" customFormat="1" ht="24" customHeight="1" x14ac:dyDescent="0.25">
      <c r="B102" s="5"/>
    </row>
    <row r="103" spans="2:2" s="4" customFormat="1" ht="24" customHeight="1" x14ac:dyDescent="0.25">
      <c r="B103" s="5"/>
    </row>
    <row r="104" spans="2:2" s="4" customFormat="1" ht="24" customHeight="1" x14ac:dyDescent="0.25">
      <c r="B104" s="5"/>
    </row>
  </sheetData>
  <sheetProtection password="9790" sheet="1" objects="1" scenarios="1"/>
  <mergeCells count="4">
    <mergeCell ref="A6:C6"/>
    <mergeCell ref="A18:A20"/>
    <mergeCell ref="A9:A17"/>
    <mergeCell ref="B7:C7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G99"/>
  <sheetViews>
    <sheetView showGridLines="0" showRowColHeaders="0" workbookViewId="0"/>
  </sheetViews>
  <sheetFormatPr defaultRowHeight="18" customHeight="1" x14ac:dyDescent="0.25"/>
  <cols>
    <col min="1" max="1" width="6.7109375" style="4" customWidth="1"/>
    <col min="2" max="2" width="90.7109375" style="5" customWidth="1"/>
    <col min="3" max="3" width="20.7109375" style="4" customWidth="1"/>
    <col min="4" max="16384" width="9.140625" style="3"/>
  </cols>
  <sheetData>
    <row r="1" spans="1:7" ht="18" customHeight="1" x14ac:dyDescent="0.25">
      <c r="A1" s="6"/>
      <c r="B1" s="7"/>
      <c r="C1" s="7"/>
    </row>
    <row r="2" spans="1:7" ht="18" customHeight="1" x14ac:dyDescent="0.25">
      <c r="A2" s="6"/>
      <c r="B2" s="7"/>
      <c r="C2" s="7"/>
    </row>
    <row r="3" spans="1:7" ht="18" customHeight="1" x14ac:dyDescent="0.25">
      <c r="A3" s="6"/>
      <c r="B3" s="7"/>
      <c r="C3" s="7"/>
    </row>
    <row r="4" spans="1:7" ht="3.95" customHeight="1" x14ac:dyDescent="0.25">
      <c r="A4" s="9"/>
      <c r="B4" s="8"/>
      <c r="C4" s="8"/>
    </row>
    <row r="5" spans="1:7" ht="18" customHeight="1" x14ac:dyDescent="0.25">
      <c r="A5" s="6"/>
      <c r="B5" s="7"/>
      <c r="C5" s="7"/>
    </row>
    <row r="6" spans="1:7" ht="18" customHeight="1" x14ac:dyDescent="0.25">
      <c r="A6" s="149" t="s">
        <v>186</v>
      </c>
      <c r="B6" s="149"/>
      <c r="C6" s="149"/>
    </row>
    <row r="7" spans="1:7" ht="36" customHeight="1" x14ac:dyDescent="0.25">
      <c r="A7" s="6"/>
      <c r="B7" s="138" t="s">
        <v>39</v>
      </c>
      <c r="C7" s="138"/>
      <c r="G7" s="58"/>
    </row>
    <row r="8" spans="1:7" ht="24.95" customHeight="1" x14ac:dyDescent="0.25">
      <c r="A8" s="40"/>
      <c r="B8" s="41" t="s">
        <v>8</v>
      </c>
      <c r="C8" s="42" t="s">
        <v>9</v>
      </c>
    </row>
    <row r="9" spans="1:7" ht="24.95" customHeight="1" x14ac:dyDescent="0.25">
      <c r="A9" s="158" t="s">
        <v>38</v>
      </c>
      <c r="B9" s="44" t="s">
        <v>182</v>
      </c>
      <c r="C9" s="66">
        <v>8338204.2599999998</v>
      </c>
      <c r="E9" s="82"/>
    </row>
    <row r="10" spans="1:7" ht="24.95" customHeight="1" x14ac:dyDescent="0.25">
      <c r="A10" s="158"/>
      <c r="B10" s="44" t="s">
        <v>35</v>
      </c>
      <c r="C10" s="66">
        <v>12180361.470000004</v>
      </c>
      <c r="E10" s="82"/>
    </row>
    <row r="11" spans="1:7" ht="24" customHeight="1" x14ac:dyDescent="0.25">
      <c r="A11" s="158"/>
      <c r="B11" s="44" t="s">
        <v>36</v>
      </c>
      <c r="C11" s="66">
        <v>27053916.740000028</v>
      </c>
      <c r="E11" s="82"/>
    </row>
    <row r="12" spans="1:7" ht="24" customHeight="1" x14ac:dyDescent="0.25">
      <c r="A12" s="158"/>
      <c r="B12" s="44" t="s">
        <v>183</v>
      </c>
      <c r="C12" s="66">
        <v>40016582.590000004</v>
      </c>
      <c r="E12" s="82"/>
    </row>
    <row r="13" spans="1:7" ht="24" customHeight="1" x14ac:dyDescent="0.25">
      <c r="A13" s="158"/>
      <c r="B13" s="44" t="s">
        <v>34</v>
      </c>
      <c r="C13" s="66">
        <v>4593367.43</v>
      </c>
      <c r="E13" s="82"/>
    </row>
    <row r="14" spans="1:7" ht="24" customHeight="1" x14ac:dyDescent="0.25">
      <c r="A14" s="158"/>
      <c r="B14" s="44" t="s">
        <v>184</v>
      </c>
      <c r="C14" s="66">
        <v>278672.28999999998</v>
      </c>
      <c r="E14" s="82"/>
    </row>
    <row r="15" spans="1:7" ht="24" customHeight="1" x14ac:dyDescent="0.25">
      <c r="A15" s="159"/>
      <c r="B15" s="47" t="s">
        <v>37</v>
      </c>
      <c r="C15" s="67">
        <f>SUM(C9:C14)</f>
        <v>92461104.780000046</v>
      </c>
    </row>
    <row r="16" spans="1:7" ht="24" customHeight="1" x14ac:dyDescent="0.25">
      <c r="A16" s="49"/>
      <c r="B16" s="50" t="s">
        <v>5</v>
      </c>
      <c r="C16" s="68">
        <f>+C15</f>
        <v>92461104.780000046</v>
      </c>
    </row>
    <row r="17" spans="2:3" ht="24" customHeight="1" x14ac:dyDescent="0.25">
      <c r="C17" s="10"/>
    </row>
    <row r="18" spans="2:3" s="4" customFormat="1" ht="24" customHeight="1" x14ac:dyDescent="0.25">
      <c r="B18" s="5"/>
      <c r="C18" s="10"/>
    </row>
    <row r="19" spans="2:3" s="4" customFormat="1" ht="24" customHeight="1" x14ac:dyDescent="0.25">
      <c r="B19" s="5"/>
    </row>
    <row r="20" spans="2:3" s="4" customFormat="1" ht="24" customHeight="1" x14ac:dyDescent="0.25">
      <c r="B20" s="5"/>
    </row>
    <row r="21" spans="2:3" s="4" customFormat="1" ht="24" customHeight="1" x14ac:dyDescent="0.25">
      <c r="B21" s="5"/>
    </row>
    <row r="22" spans="2:3" s="4" customFormat="1" ht="24" customHeight="1" x14ac:dyDescent="0.25">
      <c r="B22" s="5"/>
    </row>
    <row r="23" spans="2:3" s="4" customFormat="1" ht="24" customHeight="1" x14ac:dyDescent="0.25">
      <c r="B23" s="5"/>
    </row>
    <row r="24" spans="2:3" s="4" customFormat="1" ht="24" customHeight="1" x14ac:dyDescent="0.25">
      <c r="B24" s="5"/>
    </row>
    <row r="25" spans="2:3" s="4" customFormat="1" ht="24" customHeight="1" x14ac:dyDescent="0.25">
      <c r="B25" s="5"/>
    </row>
    <row r="26" spans="2:3" s="4" customFormat="1" ht="24" customHeight="1" x14ac:dyDescent="0.25">
      <c r="B26" s="5"/>
    </row>
    <row r="27" spans="2:3" s="4" customFormat="1" ht="24" customHeight="1" x14ac:dyDescent="0.25">
      <c r="B27" s="5"/>
    </row>
    <row r="28" spans="2:3" s="4" customFormat="1" ht="24" customHeight="1" x14ac:dyDescent="0.25">
      <c r="B28" s="5"/>
    </row>
    <row r="29" spans="2:3" s="4" customFormat="1" ht="24" customHeight="1" x14ac:dyDescent="0.25">
      <c r="B29" s="5"/>
    </row>
    <row r="30" spans="2:3" s="4" customFormat="1" ht="24" customHeight="1" x14ac:dyDescent="0.25">
      <c r="B30" s="5"/>
    </row>
    <row r="31" spans="2:3" s="4" customFormat="1" ht="24" customHeight="1" x14ac:dyDescent="0.25">
      <c r="B31" s="5"/>
    </row>
    <row r="32" spans="2:3" s="4" customFormat="1" ht="24" customHeight="1" x14ac:dyDescent="0.25">
      <c r="B32" s="5"/>
    </row>
    <row r="33" spans="2:2" s="4" customFormat="1" ht="24" customHeight="1" x14ac:dyDescent="0.25">
      <c r="B33" s="5"/>
    </row>
    <row r="34" spans="2:2" s="4" customFormat="1" ht="24" customHeight="1" x14ac:dyDescent="0.25">
      <c r="B34" s="5"/>
    </row>
    <row r="35" spans="2:2" s="4" customFormat="1" ht="24" customHeight="1" x14ac:dyDescent="0.25">
      <c r="B35" s="5"/>
    </row>
    <row r="36" spans="2:2" s="4" customFormat="1" ht="24" customHeight="1" x14ac:dyDescent="0.25">
      <c r="B36" s="5"/>
    </row>
    <row r="37" spans="2:2" s="4" customFormat="1" ht="24" customHeight="1" x14ac:dyDescent="0.25">
      <c r="B37" s="5"/>
    </row>
    <row r="38" spans="2:2" s="4" customFormat="1" ht="24" customHeight="1" x14ac:dyDescent="0.25">
      <c r="B38" s="5"/>
    </row>
    <row r="39" spans="2:2" s="4" customFormat="1" ht="24" customHeight="1" x14ac:dyDescent="0.25">
      <c r="B39" s="5"/>
    </row>
    <row r="40" spans="2:2" s="4" customFormat="1" ht="24" customHeight="1" x14ac:dyDescent="0.25">
      <c r="B40" s="5"/>
    </row>
    <row r="41" spans="2:2" s="4" customFormat="1" ht="24" customHeight="1" x14ac:dyDescent="0.25">
      <c r="B41" s="5"/>
    </row>
    <row r="42" spans="2:2" s="4" customFormat="1" ht="24" customHeight="1" x14ac:dyDescent="0.25">
      <c r="B42" s="5"/>
    </row>
    <row r="43" spans="2:2" s="4" customFormat="1" ht="24" customHeight="1" x14ac:dyDescent="0.25">
      <c r="B43" s="5"/>
    </row>
    <row r="44" spans="2:2" s="4" customFormat="1" ht="24" customHeight="1" x14ac:dyDescent="0.25">
      <c r="B44" s="5"/>
    </row>
    <row r="45" spans="2:2" s="4" customFormat="1" ht="24" customHeight="1" x14ac:dyDescent="0.25">
      <c r="B45" s="5"/>
    </row>
    <row r="46" spans="2:2" s="4" customFormat="1" ht="24" customHeight="1" x14ac:dyDescent="0.25">
      <c r="B46" s="5"/>
    </row>
    <row r="47" spans="2:2" s="4" customFormat="1" ht="24" customHeight="1" x14ac:dyDescent="0.25">
      <c r="B47" s="5"/>
    </row>
    <row r="48" spans="2:2" s="4" customFormat="1" ht="24" customHeight="1" x14ac:dyDescent="0.25">
      <c r="B48" s="5"/>
    </row>
    <row r="49" spans="2:2" s="4" customFormat="1" ht="24" customHeight="1" x14ac:dyDescent="0.25">
      <c r="B49" s="5"/>
    </row>
    <row r="50" spans="2:2" s="4" customFormat="1" ht="24" customHeight="1" x14ac:dyDescent="0.25">
      <c r="B50" s="5"/>
    </row>
    <row r="51" spans="2:2" s="4" customFormat="1" ht="24" customHeight="1" x14ac:dyDescent="0.25">
      <c r="B51" s="5"/>
    </row>
    <row r="52" spans="2:2" s="4" customFormat="1" ht="24" customHeight="1" x14ac:dyDescent="0.25">
      <c r="B52" s="5"/>
    </row>
    <row r="53" spans="2:2" s="4" customFormat="1" ht="24" customHeight="1" x14ac:dyDescent="0.25">
      <c r="B53" s="5"/>
    </row>
    <row r="54" spans="2:2" s="4" customFormat="1" ht="24" customHeight="1" x14ac:dyDescent="0.25">
      <c r="B54" s="5"/>
    </row>
    <row r="55" spans="2:2" s="4" customFormat="1" ht="24" customHeight="1" x14ac:dyDescent="0.25">
      <c r="B55" s="5"/>
    </row>
    <row r="56" spans="2:2" s="4" customFormat="1" ht="24" customHeight="1" x14ac:dyDescent="0.25">
      <c r="B56" s="5"/>
    </row>
    <row r="57" spans="2:2" s="4" customFormat="1" ht="24" customHeight="1" x14ac:dyDescent="0.25">
      <c r="B57" s="5"/>
    </row>
    <row r="58" spans="2:2" s="4" customFormat="1" ht="24" customHeight="1" x14ac:dyDescent="0.25">
      <c r="B58" s="5"/>
    </row>
    <row r="59" spans="2:2" s="4" customFormat="1" ht="24" customHeight="1" x14ac:dyDescent="0.25">
      <c r="B59" s="5"/>
    </row>
    <row r="60" spans="2:2" s="4" customFormat="1" ht="24" customHeight="1" x14ac:dyDescent="0.25">
      <c r="B60" s="5"/>
    </row>
    <row r="61" spans="2:2" s="4" customFormat="1" ht="24" customHeight="1" x14ac:dyDescent="0.25">
      <c r="B61" s="5"/>
    </row>
    <row r="62" spans="2:2" s="4" customFormat="1" ht="24" customHeight="1" x14ac:dyDescent="0.25">
      <c r="B62" s="5"/>
    </row>
    <row r="63" spans="2:2" s="4" customFormat="1" ht="24" customHeight="1" x14ac:dyDescent="0.25">
      <c r="B63" s="5"/>
    </row>
    <row r="64" spans="2:2" s="4" customFormat="1" ht="24" customHeight="1" x14ac:dyDescent="0.25">
      <c r="B64" s="5"/>
    </row>
    <row r="65" spans="2:2" s="4" customFormat="1" ht="24" customHeight="1" x14ac:dyDescent="0.25">
      <c r="B65" s="5"/>
    </row>
    <row r="66" spans="2:2" s="4" customFormat="1" ht="24" customHeight="1" x14ac:dyDescent="0.25">
      <c r="B66" s="5"/>
    </row>
    <row r="67" spans="2:2" s="4" customFormat="1" ht="24" customHeight="1" x14ac:dyDescent="0.25">
      <c r="B67" s="5"/>
    </row>
    <row r="68" spans="2:2" s="4" customFormat="1" ht="24" customHeight="1" x14ac:dyDescent="0.25">
      <c r="B68" s="5"/>
    </row>
    <row r="69" spans="2:2" s="4" customFormat="1" ht="24" customHeight="1" x14ac:dyDescent="0.25">
      <c r="B69" s="5"/>
    </row>
    <row r="70" spans="2:2" s="4" customFormat="1" ht="24" customHeight="1" x14ac:dyDescent="0.25">
      <c r="B70" s="5"/>
    </row>
    <row r="71" spans="2:2" s="4" customFormat="1" ht="24" customHeight="1" x14ac:dyDescent="0.25">
      <c r="B71" s="5"/>
    </row>
    <row r="72" spans="2:2" s="4" customFormat="1" ht="24" customHeight="1" x14ac:dyDescent="0.25">
      <c r="B72" s="5"/>
    </row>
    <row r="73" spans="2:2" s="4" customFormat="1" ht="24" customHeight="1" x14ac:dyDescent="0.25">
      <c r="B73" s="5"/>
    </row>
    <row r="74" spans="2:2" s="4" customFormat="1" ht="24" customHeight="1" x14ac:dyDescent="0.25">
      <c r="B74" s="5"/>
    </row>
    <row r="75" spans="2:2" s="4" customFormat="1" ht="24" customHeight="1" x14ac:dyDescent="0.25">
      <c r="B75" s="5"/>
    </row>
    <row r="76" spans="2:2" s="4" customFormat="1" ht="24" customHeight="1" x14ac:dyDescent="0.25">
      <c r="B76" s="5"/>
    </row>
    <row r="77" spans="2:2" s="4" customFormat="1" ht="24" customHeight="1" x14ac:dyDescent="0.25">
      <c r="B77" s="5"/>
    </row>
    <row r="78" spans="2:2" s="4" customFormat="1" ht="24" customHeight="1" x14ac:dyDescent="0.25">
      <c r="B78" s="5"/>
    </row>
    <row r="79" spans="2:2" s="4" customFormat="1" ht="24" customHeight="1" x14ac:dyDescent="0.25">
      <c r="B79" s="5"/>
    </row>
    <row r="80" spans="2:2" s="4" customFormat="1" ht="24" customHeight="1" x14ac:dyDescent="0.25">
      <c r="B80" s="5"/>
    </row>
    <row r="81" spans="2:2" s="4" customFormat="1" ht="24" customHeight="1" x14ac:dyDescent="0.25">
      <c r="B81" s="5"/>
    </row>
    <row r="82" spans="2:2" s="4" customFormat="1" ht="24" customHeight="1" x14ac:dyDescent="0.25">
      <c r="B82" s="5"/>
    </row>
    <row r="83" spans="2:2" s="4" customFormat="1" ht="24" customHeight="1" x14ac:dyDescent="0.25">
      <c r="B83" s="5"/>
    </row>
    <row r="84" spans="2:2" s="4" customFormat="1" ht="24" customHeight="1" x14ac:dyDescent="0.25">
      <c r="B84" s="5"/>
    </row>
    <row r="85" spans="2:2" s="4" customFormat="1" ht="24" customHeight="1" x14ac:dyDescent="0.25">
      <c r="B85" s="5"/>
    </row>
    <row r="86" spans="2:2" s="4" customFormat="1" ht="24" customHeight="1" x14ac:dyDescent="0.25">
      <c r="B86" s="5"/>
    </row>
    <row r="87" spans="2:2" s="4" customFormat="1" ht="24" customHeight="1" x14ac:dyDescent="0.25">
      <c r="B87" s="5"/>
    </row>
    <row r="88" spans="2:2" s="4" customFormat="1" ht="24" customHeight="1" x14ac:dyDescent="0.25">
      <c r="B88" s="5"/>
    </row>
    <row r="89" spans="2:2" s="4" customFormat="1" ht="24" customHeight="1" x14ac:dyDescent="0.25">
      <c r="B89" s="5"/>
    </row>
    <row r="90" spans="2:2" s="4" customFormat="1" ht="24" customHeight="1" x14ac:dyDescent="0.25">
      <c r="B90" s="5"/>
    </row>
    <row r="91" spans="2:2" s="4" customFormat="1" ht="24" customHeight="1" x14ac:dyDescent="0.25">
      <c r="B91" s="5"/>
    </row>
    <row r="92" spans="2:2" s="4" customFormat="1" ht="24" customHeight="1" x14ac:dyDescent="0.25">
      <c r="B92" s="5"/>
    </row>
    <row r="93" spans="2:2" s="4" customFormat="1" ht="24" customHeight="1" x14ac:dyDescent="0.25">
      <c r="B93" s="5"/>
    </row>
    <row r="94" spans="2:2" s="4" customFormat="1" ht="24" customHeight="1" x14ac:dyDescent="0.25">
      <c r="B94" s="5"/>
    </row>
    <row r="95" spans="2:2" s="4" customFormat="1" ht="24" customHeight="1" x14ac:dyDescent="0.25">
      <c r="B95" s="5"/>
    </row>
    <row r="96" spans="2:2" s="4" customFormat="1" ht="24" customHeight="1" x14ac:dyDescent="0.25">
      <c r="B96" s="5"/>
    </row>
    <row r="97" spans="2:2" s="4" customFormat="1" ht="24" customHeight="1" x14ac:dyDescent="0.25">
      <c r="B97" s="5"/>
    </row>
    <row r="98" spans="2:2" s="4" customFormat="1" ht="24" customHeight="1" x14ac:dyDescent="0.25">
      <c r="B98" s="5"/>
    </row>
    <row r="99" spans="2:2" s="4" customFormat="1" ht="24" customHeight="1" x14ac:dyDescent="0.25">
      <c r="B99" s="5"/>
    </row>
  </sheetData>
  <sheetProtection password="9790" sheet="1" objects="1" scenarios="1"/>
  <mergeCells count="3">
    <mergeCell ref="A6:C6"/>
    <mergeCell ref="B7:C7"/>
    <mergeCell ref="A9:A15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C135"/>
  <sheetViews>
    <sheetView showGridLines="0" showRowColHeaders="0" workbookViewId="0"/>
  </sheetViews>
  <sheetFormatPr defaultRowHeight="18" customHeight="1" x14ac:dyDescent="0.25"/>
  <cols>
    <col min="1" max="1" width="6.7109375" style="4" customWidth="1"/>
    <col min="2" max="2" width="90.7109375" style="5" customWidth="1"/>
    <col min="3" max="3" width="20.7109375" style="55" customWidth="1"/>
    <col min="4" max="16384" width="9.140625" style="3"/>
  </cols>
  <sheetData>
    <row r="1" spans="1:3" ht="18" customHeight="1" x14ac:dyDescent="0.25">
      <c r="A1" s="6"/>
      <c r="B1" s="7"/>
      <c r="C1" s="53"/>
    </row>
    <row r="2" spans="1:3" ht="18" customHeight="1" x14ac:dyDescent="0.25">
      <c r="A2" s="6"/>
      <c r="B2" s="7"/>
      <c r="C2" s="53"/>
    </row>
    <row r="3" spans="1:3" ht="18" customHeight="1" x14ac:dyDescent="0.25">
      <c r="A3" s="6"/>
      <c r="B3" s="7"/>
      <c r="C3" s="53"/>
    </row>
    <row r="4" spans="1:3" ht="3.95" customHeight="1" x14ac:dyDescent="0.25">
      <c r="A4" s="9"/>
      <c r="B4" s="8"/>
      <c r="C4" s="54"/>
    </row>
    <row r="5" spans="1:3" ht="18" customHeight="1" x14ac:dyDescent="0.25">
      <c r="A5" s="6"/>
      <c r="B5" s="7"/>
      <c r="C5" s="53"/>
    </row>
    <row r="6" spans="1:3" ht="18" customHeight="1" x14ac:dyDescent="0.25">
      <c r="A6" s="149" t="s">
        <v>186</v>
      </c>
      <c r="B6" s="149"/>
      <c r="C6" s="149"/>
    </row>
    <row r="7" spans="1:3" ht="36" customHeight="1" x14ac:dyDescent="0.25">
      <c r="A7" s="6"/>
      <c r="B7" s="138" t="s">
        <v>40</v>
      </c>
      <c r="C7" s="138"/>
    </row>
    <row r="8" spans="1:3" s="49" customFormat="1" ht="24.95" customHeight="1" x14ac:dyDescent="0.25">
      <c r="A8" s="40"/>
      <c r="B8" s="51" t="s">
        <v>8</v>
      </c>
      <c r="C8" s="52" t="s">
        <v>9</v>
      </c>
    </row>
    <row r="9" spans="1:3" s="49" customFormat="1" ht="24" x14ac:dyDescent="0.25">
      <c r="A9" s="163" t="s">
        <v>22</v>
      </c>
      <c r="B9" s="60" t="s">
        <v>41</v>
      </c>
      <c r="C9" s="61">
        <v>632333.95000000007</v>
      </c>
    </row>
    <row r="10" spans="1:3" s="49" customFormat="1" ht="24" x14ac:dyDescent="0.25">
      <c r="A10" s="163"/>
      <c r="B10" s="60" t="s">
        <v>42</v>
      </c>
      <c r="C10" s="61">
        <v>10394978.360000005</v>
      </c>
    </row>
    <row r="11" spans="1:3" ht="15.95" customHeight="1" x14ac:dyDescent="0.25">
      <c r="A11" s="164"/>
      <c r="B11" s="48" t="s">
        <v>25</v>
      </c>
      <c r="C11" s="62">
        <f>+C9+C10</f>
        <v>11027312.310000004</v>
      </c>
    </row>
    <row r="12" spans="1:3" s="49" customFormat="1" ht="24" customHeight="1" x14ac:dyDescent="0.25">
      <c r="A12" s="165" t="s">
        <v>12</v>
      </c>
      <c r="B12" s="44" t="s">
        <v>43</v>
      </c>
      <c r="C12" s="61">
        <v>120771803.68999989</v>
      </c>
    </row>
    <row r="13" spans="1:3" s="49" customFormat="1" ht="24" x14ac:dyDescent="0.25">
      <c r="A13" s="166"/>
      <c r="B13" s="44" t="s">
        <v>44</v>
      </c>
      <c r="C13" s="61">
        <v>7887245.0800000001</v>
      </c>
    </row>
    <row r="14" spans="1:3" s="49" customFormat="1" ht="24" x14ac:dyDescent="0.25">
      <c r="A14" s="166"/>
      <c r="B14" s="44" t="s">
        <v>45</v>
      </c>
      <c r="C14" s="61">
        <v>309668.32000000007</v>
      </c>
    </row>
    <row r="15" spans="1:3" s="49" customFormat="1" ht="24" x14ac:dyDescent="0.25">
      <c r="A15" s="166"/>
      <c r="B15" s="44" t="s">
        <v>46</v>
      </c>
      <c r="C15" s="61">
        <v>1415099.870000001</v>
      </c>
    </row>
    <row r="16" spans="1:3" s="49" customFormat="1" ht="24" x14ac:dyDescent="0.25">
      <c r="A16" s="166"/>
      <c r="B16" s="44" t="s">
        <v>47</v>
      </c>
      <c r="C16" s="61">
        <v>527934.04</v>
      </c>
    </row>
    <row r="17" spans="1:3" s="49" customFormat="1" ht="24" x14ac:dyDescent="0.25">
      <c r="A17" s="166"/>
      <c r="B17" s="44" t="s">
        <v>48</v>
      </c>
      <c r="C17" s="61">
        <v>10717313.179999994</v>
      </c>
    </row>
    <row r="18" spans="1:3" s="49" customFormat="1" ht="24" x14ac:dyDescent="0.25">
      <c r="A18" s="166"/>
      <c r="B18" s="44" t="s">
        <v>49</v>
      </c>
      <c r="C18" s="61">
        <v>8049336.8799999999</v>
      </c>
    </row>
    <row r="19" spans="1:3" s="49" customFormat="1" ht="24" x14ac:dyDescent="0.25">
      <c r="A19" s="166"/>
      <c r="B19" s="44" t="s">
        <v>50</v>
      </c>
      <c r="C19" s="61">
        <v>6155927.5199999958</v>
      </c>
    </row>
    <row r="20" spans="1:3" s="49" customFormat="1" ht="24" x14ac:dyDescent="0.25">
      <c r="A20" s="166"/>
      <c r="B20" s="44" t="s">
        <v>51</v>
      </c>
      <c r="C20" s="61">
        <v>14807.01</v>
      </c>
    </row>
    <row r="21" spans="1:3" s="49" customFormat="1" ht="24" x14ac:dyDescent="0.25">
      <c r="A21" s="166"/>
      <c r="B21" s="44" t="s">
        <v>52</v>
      </c>
      <c r="C21" s="61">
        <v>1721056.2599999998</v>
      </c>
    </row>
    <row r="22" spans="1:3" s="49" customFormat="1" ht="24" x14ac:dyDescent="0.25">
      <c r="A22" s="166"/>
      <c r="B22" s="44" t="s">
        <v>53</v>
      </c>
      <c r="C22" s="61">
        <v>460108.22000000009</v>
      </c>
    </row>
    <row r="23" spans="1:3" s="49" customFormat="1" ht="24" x14ac:dyDescent="0.25">
      <c r="A23" s="166"/>
      <c r="B23" s="44" t="s">
        <v>54</v>
      </c>
      <c r="C23" s="61">
        <v>568442.57000000007</v>
      </c>
    </row>
    <row r="24" spans="1:3" s="49" customFormat="1" ht="24" x14ac:dyDescent="0.25">
      <c r="A24" s="166"/>
      <c r="B24" s="44" t="s">
        <v>55</v>
      </c>
      <c r="C24" s="61">
        <v>346149.92</v>
      </c>
    </row>
    <row r="25" spans="1:3" s="49" customFormat="1" ht="24" x14ac:dyDescent="0.25">
      <c r="A25" s="166"/>
      <c r="B25" s="44" t="s">
        <v>56</v>
      </c>
      <c r="C25" s="61">
        <v>30644.920000000002</v>
      </c>
    </row>
    <row r="26" spans="1:3" s="49" customFormat="1" ht="24" customHeight="1" x14ac:dyDescent="0.25">
      <c r="A26" s="166"/>
      <c r="B26" s="44" t="s">
        <v>57</v>
      </c>
      <c r="C26" s="61">
        <v>2269785.5600000005</v>
      </c>
    </row>
    <row r="27" spans="1:3" s="49" customFormat="1" ht="24" x14ac:dyDescent="0.25">
      <c r="A27" s="166"/>
      <c r="B27" s="44" t="s">
        <v>58</v>
      </c>
      <c r="C27" s="61">
        <v>3427649.8</v>
      </c>
    </row>
    <row r="28" spans="1:3" s="49" customFormat="1" ht="24" x14ac:dyDescent="0.25">
      <c r="A28" s="166"/>
      <c r="B28" s="44" t="s">
        <v>59</v>
      </c>
      <c r="C28" s="61">
        <v>665557.58999999985</v>
      </c>
    </row>
    <row r="29" spans="1:3" s="49" customFormat="1" ht="24" x14ac:dyDescent="0.25">
      <c r="A29" s="166"/>
      <c r="B29" s="44" t="s">
        <v>60</v>
      </c>
      <c r="C29" s="61">
        <v>147043.03999999998</v>
      </c>
    </row>
    <row r="30" spans="1:3" s="49" customFormat="1" ht="24" x14ac:dyDescent="0.25">
      <c r="A30" s="166"/>
      <c r="B30" s="44" t="s">
        <v>61</v>
      </c>
      <c r="C30" s="61">
        <v>20487.120000000003</v>
      </c>
    </row>
    <row r="31" spans="1:3" s="49" customFormat="1" ht="24" x14ac:dyDescent="0.25">
      <c r="A31" s="166"/>
      <c r="B31" s="44" t="s">
        <v>62</v>
      </c>
      <c r="C31" s="61">
        <v>3262.28</v>
      </c>
    </row>
    <row r="32" spans="1:3" s="49" customFormat="1" ht="24" x14ac:dyDescent="0.25">
      <c r="A32" s="166"/>
      <c r="B32" s="44" t="s">
        <v>63</v>
      </c>
      <c r="C32" s="61">
        <v>91944.090000000011</v>
      </c>
    </row>
    <row r="33" spans="1:3" s="49" customFormat="1" ht="24" x14ac:dyDescent="0.25">
      <c r="A33" s="166"/>
      <c r="B33" s="44" t="s">
        <v>64</v>
      </c>
      <c r="C33" s="61">
        <v>2631855.9599999995</v>
      </c>
    </row>
    <row r="34" spans="1:3" s="49" customFormat="1" ht="36" x14ac:dyDescent="0.25">
      <c r="A34" s="166"/>
      <c r="B34" s="44" t="s">
        <v>65</v>
      </c>
      <c r="C34" s="61">
        <v>345146.02999999997</v>
      </c>
    </row>
    <row r="35" spans="1:3" s="49" customFormat="1" ht="24" x14ac:dyDescent="0.25">
      <c r="A35" s="166"/>
      <c r="B35" s="44" t="s">
        <v>66</v>
      </c>
      <c r="C35" s="61">
        <v>319669.11</v>
      </c>
    </row>
    <row r="36" spans="1:3" s="49" customFormat="1" ht="24" x14ac:dyDescent="0.25">
      <c r="A36" s="166"/>
      <c r="B36" s="44" t="s">
        <v>67</v>
      </c>
      <c r="C36" s="61">
        <v>139776.58000000002</v>
      </c>
    </row>
    <row r="37" spans="1:3" s="49" customFormat="1" ht="24" customHeight="1" x14ac:dyDescent="0.25">
      <c r="A37" s="166"/>
      <c r="B37" s="44" t="s">
        <v>68</v>
      </c>
      <c r="C37" s="61">
        <v>1941937.41</v>
      </c>
    </row>
    <row r="38" spans="1:3" s="49" customFormat="1" ht="24" x14ac:dyDescent="0.25">
      <c r="A38" s="166"/>
      <c r="B38" s="44" t="s">
        <v>69</v>
      </c>
      <c r="C38" s="61">
        <v>639628.12</v>
      </c>
    </row>
    <row r="39" spans="1:3" s="49" customFormat="1" ht="15.95" customHeight="1" x14ac:dyDescent="0.25">
      <c r="A39" s="59"/>
      <c r="B39" s="45" t="s">
        <v>79</v>
      </c>
      <c r="C39" s="63">
        <f>SUM(C12:C38)</f>
        <v>171619280.16999987</v>
      </c>
    </row>
    <row r="40" spans="1:3" s="49" customFormat="1" ht="24" customHeight="1" x14ac:dyDescent="0.25">
      <c r="A40" s="160" t="s">
        <v>21</v>
      </c>
      <c r="B40" s="44" t="s">
        <v>70</v>
      </c>
      <c r="C40" s="61">
        <v>91240.38</v>
      </c>
    </row>
    <row r="41" spans="1:3" s="49" customFormat="1" ht="24" x14ac:dyDescent="0.25">
      <c r="A41" s="158"/>
      <c r="B41" s="44" t="s">
        <v>71</v>
      </c>
      <c r="C41" s="61">
        <v>44742.65</v>
      </c>
    </row>
    <row r="42" spans="1:3" s="49" customFormat="1" ht="24" x14ac:dyDescent="0.25">
      <c r="A42" s="158"/>
      <c r="B42" s="44" t="s">
        <v>140</v>
      </c>
      <c r="C42" s="61">
        <v>3088308.8</v>
      </c>
    </row>
    <row r="43" spans="1:3" s="49" customFormat="1" ht="24" x14ac:dyDescent="0.25">
      <c r="A43" s="158"/>
      <c r="B43" s="44" t="s">
        <v>239</v>
      </c>
      <c r="C43" s="61">
        <v>6455.21</v>
      </c>
    </row>
    <row r="44" spans="1:3" s="49" customFormat="1" ht="24" x14ac:dyDescent="0.25">
      <c r="A44" s="158"/>
      <c r="B44" s="44" t="s">
        <v>72</v>
      </c>
      <c r="C44" s="61">
        <v>602973.88</v>
      </c>
    </row>
    <row r="45" spans="1:3" s="49" customFormat="1" ht="24" x14ac:dyDescent="0.25">
      <c r="A45" s="158"/>
      <c r="B45" s="44" t="s">
        <v>73</v>
      </c>
      <c r="C45" s="61">
        <v>228403.6</v>
      </c>
    </row>
    <row r="46" spans="1:3" s="49" customFormat="1" ht="24" x14ac:dyDescent="0.25">
      <c r="A46" s="158"/>
      <c r="B46" s="44" t="s">
        <v>74</v>
      </c>
      <c r="C46" s="61">
        <v>195951.21000000002</v>
      </c>
    </row>
    <row r="47" spans="1:3" s="49" customFormat="1" ht="24" customHeight="1" x14ac:dyDescent="0.25">
      <c r="A47" s="158"/>
      <c r="B47" s="44" t="s">
        <v>75</v>
      </c>
      <c r="C47" s="61">
        <v>323284.12</v>
      </c>
    </row>
    <row r="48" spans="1:3" s="49" customFormat="1" ht="24" x14ac:dyDescent="0.25">
      <c r="A48" s="158"/>
      <c r="B48" s="44" t="s">
        <v>76</v>
      </c>
      <c r="C48" s="61">
        <v>599953.83000000007</v>
      </c>
    </row>
    <row r="49" spans="1:3" s="49" customFormat="1" ht="24" x14ac:dyDescent="0.25">
      <c r="A49" s="158"/>
      <c r="B49" s="44" t="s">
        <v>77</v>
      </c>
      <c r="C49" s="61">
        <v>106523.68</v>
      </c>
    </row>
    <row r="50" spans="1:3" s="49" customFormat="1" ht="15.95" customHeight="1" x14ac:dyDescent="0.25">
      <c r="A50" s="158"/>
      <c r="B50" s="44" t="s">
        <v>141</v>
      </c>
      <c r="C50" s="61">
        <v>6102.07</v>
      </c>
    </row>
    <row r="51" spans="1:3" s="49" customFormat="1" ht="15.95" customHeight="1" x14ac:dyDescent="0.25">
      <c r="A51" s="158"/>
      <c r="B51" s="44" t="s">
        <v>235</v>
      </c>
      <c r="C51" s="61">
        <v>130.05000000000001</v>
      </c>
    </row>
    <row r="52" spans="1:3" s="49" customFormat="1" ht="15.95" customHeight="1" x14ac:dyDescent="0.25">
      <c r="A52" s="158"/>
      <c r="B52" s="44" t="s">
        <v>236</v>
      </c>
      <c r="C52" s="61">
        <v>39967.440000000002</v>
      </c>
    </row>
    <row r="53" spans="1:3" ht="15.95" customHeight="1" x14ac:dyDescent="0.25">
      <c r="A53" s="158"/>
      <c r="B53" s="44" t="s">
        <v>237</v>
      </c>
      <c r="C53" s="61">
        <v>22304.14</v>
      </c>
    </row>
    <row r="54" spans="1:3" ht="15.95" customHeight="1" x14ac:dyDescent="0.25">
      <c r="A54" s="158"/>
      <c r="B54" s="44" t="s">
        <v>238</v>
      </c>
      <c r="C54" s="61">
        <v>3346.24</v>
      </c>
    </row>
    <row r="55" spans="1:3" ht="24" customHeight="1" x14ac:dyDescent="0.25">
      <c r="B55" s="47" t="s">
        <v>78</v>
      </c>
      <c r="C55" s="64">
        <f>SUM(C40:C54)</f>
        <v>5359687.3</v>
      </c>
    </row>
    <row r="56" spans="1:3" ht="24" customHeight="1" x14ac:dyDescent="0.25">
      <c r="B56" s="50" t="s">
        <v>5</v>
      </c>
      <c r="C56" s="65">
        <f>+C55+C39+C11</f>
        <v>188006279.77999988</v>
      </c>
    </row>
    <row r="57" spans="1:3" ht="24" customHeight="1" x14ac:dyDescent="0.25"/>
    <row r="58" spans="1:3" ht="24" customHeight="1" x14ac:dyDescent="0.25"/>
    <row r="59" spans="1:3" ht="24" customHeight="1" x14ac:dyDescent="0.25"/>
    <row r="60" spans="1:3" ht="24" customHeight="1" x14ac:dyDescent="0.25"/>
    <row r="61" spans="1:3" ht="24" customHeight="1" x14ac:dyDescent="0.25"/>
    <row r="62" spans="1:3" ht="24" customHeight="1" x14ac:dyDescent="0.25"/>
    <row r="63" spans="1:3" ht="24" customHeight="1" x14ac:dyDescent="0.25"/>
    <row r="64" spans="1:3" ht="24" customHeight="1" x14ac:dyDescent="0.25"/>
    <row r="65" spans="2:3" ht="24" customHeight="1" x14ac:dyDescent="0.25"/>
    <row r="66" spans="2:3" ht="24" customHeight="1" x14ac:dyDescent="0.25"/>
    <row r="67" spans="2:3" ht="24" customHeight="1" x14ac:dyDescent="0.25"/>
    <row r="68" spans="2:3" ht="24" customHeight="1" x14ac:dyDescent="0.25"/>
    <row r="69" spans="2:3" ht="24" customHeight="1" x14ac:dyDescent="0.25"/>
    <row r="70" spans="2:3" s="4" customFormat="1" ht="24" customHeight="1" x14ac:dyDescent="0.25">
      <c r="B70" s="5"/>
      <c r="C70" s="55"/>
    </row>
    <row r="71" spans="2:3" s="4" customFormat="1" ht="24" customHeight="1" x14ac:dyDescent="0.25">
      <c r="B71" s="5"/>
      <c r="C71" s="55"/>
    </row>
    <row r="72" spans="2:3" s="4" customFormat="1" ht="24" customHeight="1" x14ac:dyDescent="0.25">
      <c r="B72" s="5"/>
      <c r="C72" s="55"/>
    </row>
    <row r="73" spans="2:3" s="4" customFormat="1" ht="24" customHeight="1" x14ac:dyDescent="0.25">
      <c r="B73" s="5"/>
      <c r="C73" s="55"/>
    </row>
    <row r="74" spans="2:3" s="4" customFormat="1" ht="24" customHeight="1" x14ac:dyDescent="0.25">
      <c r="B74" s="5"/>
      <c r="C74" s="55"/>
    </row>
    <row r="75" spans="2:3" s="4" customFormat="1" ht="24" customHeight="1" x14ac:dyDescent="0.25">
      <c r="B75" s="5"/>
      <c r="C75" s="55"/>
    </row>
    <row r="76" spans="2:3" s="4" customFormat="1" ht="24" customHeight="1" x14ac:dyDescent="0.25">
      <c r="B76" s="5"/>
      <c r="C76" s="55"/>
    </row>
    <row r="77" spans="2:3" s="4" customFormat="1" ht="24" customHeight="1" x14ac:dyDescent="0.25">
      <c r="B77" s="5"/>
      <c r="C77" s="55"/>
    </row>
    <row r="78" spans="2:3" s="4" customFormat="1" ht="24" customHeight="1" x14ac:dyDescent="0.25">
      <c r="B78" s="5"/>
      <c r="C78" s="55"/>
    </row>
    <row r="79" spans="2:3" s="4" customFormat="1" ht="24" customHeight="1" x14ac:dyDescent="0.25">
      <c r="B79" s="5"/>
      <c r="C79" s="55"/>
    </row>
    <row r="80" spans="2:3" s="4" customFormat="1" ht="24" customHeight="1" x14ac:dyDescent="0.25">
      <c r="B80" s="5"/>
      <c r="C80" s="55"/>
    </row>
    <row r="81" spans="2:3" s="4" customFormat="1" ht="24" customHeight="1" x14ac:dyDescent="0.25">
      <c r="B81" s="5"/>
      <c r="C81" s="55"/>
    </row>
    <row r="82" spans="2:3" s="4" customFormat="1" ht="24" customHeight="1" x14ac:dyDescent="0.25">
      <c r="B82" s="5"/>
      <c r="C82" s="55"/>
    </row>
    <row r="83" spans="2:3" s="4" customFormat="1" ht="24" customHeight="1" x14ac:dyDescent="0.25">
      <c r="B83" s="5"/>
      <c r="C83" s="55"/>
    </row>
    <row r="84" spans="2:3" s="4" customFormat="1" ht="24" customHeight="1" x14ac:dyDescent="0.25">
      <c r="B84" s="5"/>
      <c r="C84" s="55"/>
    </row>
    <row r="85" spans="2:3" s="4" customFormat="1" ht="24" customHeight="1" x14ac:dyDescent="0.25">
      <c r="B85" s="5"/>
      <c r="C85" s="55"/>
    </row>
    <row r="86" spans="2:3" s="4" customFormat="1" ht="24" customHeight="1" x14ac:dyDescent="0.25">
      <c r="B86" s="5"/>
      <c r="C86" s="55"/>
    </row>
    <row r="87" spans="2:3" s="4" customFormat="1" ht="24" customHeight="1" x14ac:dyDescent="0.25">
      <c r="B87" s="5"/>
      <c r="C87" s="55"/>
    </row>
    <row r="88" spans="2:3" s="4" customFormat="1" ht="24" customHeight="1" x14ac:dyDescent="0.25">
      <c r="B88" s="5"/>
      <c r="C88" s="55"/>
    </row>
    <row r="89" spans="2:3" s="4" customFormat="1" ht="24" customHeight="1" x14ac:dyDescent="0.25">
      <c r="B89" s="5"/>
      <c r="C89" s="55"/>
    </row>
    <row r="90" spans="2:3" s="4" customFormat="1" ht="24" customHeight="1" x14ac:dyDescent="0.25">
      <c r="B90" s="5"/>
      <c r="C90" s="55"/>
    </row>
    <row r="91" spans="2:3" s="4" customFormat="1" ht="24" customHeight="1" x14ac:dyDescent="0.25">
      <c r="B91" s="5"/>
      <c r="C91" s="55"/>
    </row>
    <row r="92" spans="2:3" s="4" customFormat="1" ht="24" customHeight="1" x14ac:dyDescent="0.25">
      <c r="B92" s="5"/>
      <c r="C92" s="55"/>
    </row>
    <row r="93" spans="2:3" s="4" customFormat="1" ht="24" customHeight="1" x14ac:dyDescent="0.25">
      <c r="B93" s="5"/>
      <c r="C93" s="55"/>
    </row>
    <row r="94" spans="2:3" s="4" customFormat="1" ht="24" customHeight="1" x14ac:dyDescent="0.25">
      <c r="B94" s="5"/>
      <c r="C94" s="55"/>
    </row>
    <row r="95" spans="2:3" s="4" customFormat="1" ht="24" customHeight="1" x14ac:dyDescent="0.25">
      <c r="B95" s="5"/>
      <c r="C95" s="55"/>
    </row>
    <row r="96" spans="2:3" s="4" customFormat="1" ht="24" customHeight="1" x14ac:dyDescent="0.25">
      <c r="B96" s="5"/>
      <c r="C96" s="55"/>
    </row>
    <row r="97" spans="2:3" s="4" customFormat="1" ht="24" customHeight="1" x14ac:dyDescent="0.25">
      <c r="B97" s="5"/>
      <c r="C97" s="55"/>
    </row>
    <row r="98" spans="2:3" s="4" customFormat="1" ht="24" customHeight="1" x14ac:dyDescent="0.25">
      <c r="B98" s="5"/>
      <c r="C98" s="55"/>
    </row>
    <row r="99" spans="2:3" s="4" customFormat="1" ht="24" customHeight="1" x14ac:dyDescent="0.25">
      <c r="B99" s="5"/>
      <c r="C99" s="55"/>
    </row>
    <row r="100" spans="2:3" s="4" customFormat="1" ht="24" customHeight="1" x14ac:dyDescent="0.25">
      <c r="B100" s="5"/>
      <c r="C100" s="55"/>
    </row>
    <row r="101" spans="2:3" s="4" customFormat="1" ht="24" customHeight="1" x14ac:dyDescent="0.25">
      <c r="B101" s="5"/>
      <c r="C101" s="55"/>
    </row>
    <row r="102" spans="2:3" s="4" customFormat="1" ht="24" customHeight="1" x14ac:dyDescent="0.25">
      <c r="B102" s="5"/>
      <c r="C102" s="55"/>
    </row>
    <row r="103" spans="2:3" s="4" customFormat="1" ht="24" customHeight="1" x14ac:dyDescent="0.25">
      <c r="B103" s="5"/>
      <c r="C103" s="55"/>
    </row>
    <row r="104" spans="2:3" s="4" customFormat="1" ht="24" customHeight="1" x14ac:dyDescent="0.25">
      <c r="B104" s="5"/>
      <c r="C104" s="55"/>
    </row>
    <row r="105" spans="2:3" s="4" customFormat="1" ht="24" customHeight="1" x14ac:dyDescent="0.25">
      <c r="B105" s="5"/>
      <c r="C105" s="55"/>
    </row>
    <row r="106" spans="2:3" s="4" customFormat="1" ht="24" customHeight="1" x14ac:dyDescent="0.25">
      <c r="B106" s="5"/>
      <c r="C106" s="55"/>
    </row>
    <row r="107" spans="2:3" s="4" customFormat="1" ht="24" customHeight="1" x14ac:dyDescent="0.25">
      <c r="B107" s="5"/>
      <c r="C107" s="55"/>
    </row>
    <row r="108" spans="2:3" s="4" customFormat="1" ht="24" customHeight="1" x14ac:dyDescent="0.25">
      <c r="B108" s="5"/>
      <c r="C108" s="55"/>
    </row>
    <row r="109" spans="2:3" s="4" customFormat="1" ht="24" customHeight="1" x14ac:dyDescent="0.25">
      <c r="B109" s="5"/>
      <c r="C109" s="55"/>
    </row>
    <row r="110" spans="2:3" s="4" customFormat="1" ht="24" customHeight="1" x14ac:dyDescent="0.25">
      <c r="B110" s="5"/>
      <c r="C110" s="55"/>
    </row>
    <row r="111" spans="2:3" s="4" customFormat="1" ht="24" customHeight="1" x14ac:dyDescent="0.25">
      <c r="B111" s="5"/>
      <c r="C111" s="55"/>
    </row>
    <row r="112" spans="2:3" s="4" customFormat="1" ht="24" customHeight="1" x14ac:dyDescent="0.25">
      <c r="B112" s="5"/>
      <c r="C112" s="55"/>
    </row>
    <row r="113" spans="2:3" s="4" customFormat="1" ht="24" customHeight="1" x14ac:dyDescent="0.25">
      <c r="B113" s="5"/>
      <c r="C113" s="55"/>
    </row>
    <row r="114" spans="2:3" s="4" customFormat="1" ht="24" customHeight="1" x14ac:dyDescent="0.25">
      <c r="B114" s="5"/>
      <c r="C114" s="55"/>
    </row>
    <row r="115" spans="2:3" s="4" customFormat="1" ht="24" customHeight="1" x14ac:dyDescent="0.25">
      <c r="B115" s="5"/>
      <c r="C115" s="55"/>
    </row>
    <row r="116" spans="2:3" s="4" customFormat="1" ht="24" customHeight="1" x14ac:dyDescent="0.25">
      <c r="B116" s="5"/>
      <c r="C116" s="55"/>
    </row>
    <row r="117" spans="2:3" s="4" customFormat="1" ht="24" customHeight="1" x14ac:dyDescent="0.25">
      <c r="B117" s="5"/>
      <c r="C117" s="55"/>
    </row>
    <row r="118" spans="2:3" s="4" customFormat="1" ht="24" customHeight="1" x14ac:dyDescent="0.25">
      <c r="B118" s="5"/>
      <c r="C118" s="55"/>
    </row>
    <row r="119" spans="2:3" s="4" customFormat="1" ht="24" customHeight="1" x14ac:dyDescent="0.25">
      <c r="B119" s="5"/>
      <c r="C119" s="55"/>
    </row>
    <row r="120" spans="2:3" s="4" customFormat="1" ht="24" customHeight="1" x14ac:dyDescent="0.25">
      <c r="B120" s="5"/>
      <c r="C120" s="55"/>
    </row>
    <row r="121" spans="2:3" s="4" customFormat="1" ht="24" customHeight="1" x14ac:dyDescent="0.25">
      <c r="B121" s="5"/>
      <c r="C121" s="55"/>
    </row>
    <row r="122" spans="2:3" s="4" customFormat="1" ht="24" customHeight="1" x14ac:dyDescent="0.25">
      <c r="B122" s="5"/>
      <c r="C122" s="55"/>
    </row>
    <row r="123" spans="2:3" s="4" customFormat="1" ht="24" customHeight="1" x14ac:dyDescent="0.25">
      <c r="B123" s="5"/>
      <c r="C123" s="55"/>
    </row>
    <row r="124" spans="2:3" s="4" customFormat="1" ht="24" customHeight="1" x14ac:dyDescent="0.25">
      <c r="B124" s="5"/>
      <c r="C124" s="55"/>
    </row>
    <row r="125" spans="2:3" s="4" customFormat="1" ht="24" customHeight="1" x14ac:dyDescent="0.25">
      <c r="B125" s="5"/>
      <c r="C125" s="55"/>
    </row>
    <row r="126" spans="2:3" s="4" customFormat="1" ht="24" customHeight="1" x14ac:dyDescent="0.25">
      <c r="B126" s="5"/>
      <c r="C126" s="55"/>
    </row>
    <row r="127" spans="2:3" s="4" customFormat="1" ht="24" customHeight="1" x14ac:dyDescent="0.25">
      <c r="B127" s="5"/>
      <c r="C127" s="55"/>
    </row>
    <row r="128" spans="2:3" s="4" customFormat="1" ht="24" customHeight="1" x14ac:dyDescent="0.25">
      <c r="B128" s="5"/>
      <c r="C128" s="55"/>
    </row>
    <row r="129" spans="2:3" s="4" customFormat="1" ht="24" customHeight="1" x14ac:dyDescent="0.25">
      <c r="B129" s="5"/>
      <c r="C129" s="55"/>
    </row>
    <row r="130" spans="2:3" s="4" customFormat="1" ht="24" customHeight="1" x14ac:dyDescent="0.25">
      <c r="B130" s="5"/>
      <c r="C130" s="55"/>
    </row>
    <row r="131" spans="2:3" s="4" customFormat="1" ht="24" customHeight="1" x14ac:dyDescent="0.25">
      <c r="B131" s="5"/>
      <c r="C131" s="55"/>
    </row>
    <row r="132" spans="2:3" s="4" customFormat="1" ht="24" customHeight="1" x14ac:dyDescent="0.25">
      <c r="B132" s="5"/>
      <c r="C132" s="55"/>
    </row>
    <row r="133" spans="2:3" s="4" customFormat="1" ht="24" customHeight="1" x14ac:dyDescent="0.25">
      <c r="B133" s="5"/>
      <c r="C133" s="55"/>
    </row>
    <row r="134" spans="2:3" s="4" customFormat="1" ht="24" customHeight="1" x14ac:dyDescent="0.25">
      <c r="B134" s="5"/>
      <c r="C134" s="55"/>
    </row>
    <row r="135" spans="2:3" s="4" customFormat="1" ht="24" customHeight="1" x14ac:dyDescent="0.25">
      <c r="B135" s="5"/>
      <c r="C135" s="55"/>
    </row>
  </sheetData>
  <sheetProtection password="9790" sheet="1" objects="1" scenarios="1"/>
  <mergeCells count="5">
    <mergeCell ref="A6:C6"/>
    <mergeCell ref="B7:C7"/>
    <mergeCell ref="A9:A11"/>
    <mergeCell ref="A12:A38"/>
    <mergeCell ref="A40:A54"/>
  </mergeCells>
  <printOptions horizontalCentered="1"/>
  <pageMargins left="0.43307086614173229" right="0.24" top="0.42" bottom="0.32" header="0" footer="0"/>
  <pageSetup paperSize="9"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NOrdem xmlns="e43436c6-5877-45c6-9011-37768d249360" xsi:nil="true"/>
    <CMSURL xmlns="e43436c6-5877-45c6-9011-37768d249360" xsi:nil="true"/>
    <Year xmlns="838b1f35-21c8-4d51-9b19-05ddba14ab3b" xsi:nil="true"/>
    <CMSPostingGuid xmlns="e43436c6-5877-45c6-9011-37768d249360" xsi:nil="true"/>
    <CMSClassification xmlns="e43436c6-5877-45c6-9011-37768d249360" xsi:nil="true"/>
    <ReferenciaUnica xmlns="e43436c6-5877-45c6-9011-37768d249360" xsi:nil="true"/>
    <Postings xmlns="e43436c6-5877-45c6-9011-37768d249360"/>
  </documentManagement>
</p:properties>
</file>

<file path=customXml/itemProps1.xml><?xml version="1.0" encoding="utf-8"?>
<ds:datastoreItem xmlns:ds="http://schemas.openxmlformats.org/officeDocument/2006/customXml" ds:itemID="{389613E3-75EA-4473-9053-7FA1497E0DDD}"/>
</file>

<file path=customXml/itemProps2.xml><?xml version="1.0" encoding="utf-8"?>
<ds:datastoreItem xmlns:ds="http://schemas.openxmlformats.org/officeDocument/2006/customXml" ds:itemID="{967E6B92-F99D-45C8-9696-545DFB2685CF}"/>
</file>

<file path=customXml/itemProps3.xml><?xml version="1.0" encoding="utf-8"?>
<ds:datastoreItem xmlns:ds="http://schemas.openxmlformats.org/officeDocument/2006/customXml" ds:itemID="{9C77A525-63A2-4A17-883F-966AE5767A81}"/>
</file>

<file path=customXml/itemProps4.xml><?xml version="1.0" encoding="utf-8"?>
<ds:datastoreItem xmlns:ds="http://schemas.openxmlformats.org/officeDocument/2006/customXml" ds:itemID="{B2A6AA24-001B-4595-9B26-9F019A005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Indice</vt:lpstr>
      <vt:lpstr>AGREGADO POR BENEFÍCIO_IEC</vt:lpstr>
      <vt:lpstr>AGREGADO POR BENEFÍCIO_ISV</vt:lpstr>
      <vt:lpstr>AGREGADO POR BENEFÍCIO_IRC</vt:lpstr>
      <vt:lpstr>AGREGADO POR BENEFÍCIO_IMT</vt:lpstr>
      <vt:lpstr>AGREGADO POR BENEFÍCIO_IS</vt:lpstr>
      <vt:lpstr>AGREGADO POR BENEFÍCIO_IUC</vt:lpstr>
      <vt:lpstr>AGREGADO POR BENEFÍCIO_IVA</vt:lpstr>
      <vt:lpstr>AGREGADO POR BENEFÍCIO_IMI</vt:lpstr>
      <vt:lpstr>'AGREGADO POR BENEFÍCIO_IEC'!Área_de_Impressão</vt:lpstr>
      <vt:lpstr>'AGREGADO POR BENEFÍCIO_IMI'!Área_de_Impressão</vt:lpstr>
      <vt:lpstr>'AGREGADO POR BENEFÍCIO_IMT'!Área_de_Impressão</vt:lpstr>
      <vt:lpstr>'AGREGADO POR BENEFÍCIO_IRC'!Área_de_Impressão</vt:lpstr>
      <vt:lpstr>'AGREGADO POR BENEFÍCIO_IS'!Área_de_Impressão</vt:lpstr>
      <vt:lpstr>'AGREGADO POR BENEFÍCIO_IUC'!Área_de_Impressão</vt:lpstr>
      <vt:lpstr>'AGREGADO POR BENEFÍCIO_IVA'!Área_de_Impressão</vt:lpstr>
    </vt:vector>
  </TitlesOfParts>
  <Company>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</dc:creator>
  <cp:lastModifiedBy>je</cp:lastModifiedBy>
  <cp:lastPrinted>2016-09-13T13:12:18Z</cp:lastPrinted>
  <dcterms:created xsi:type="dcterms:W3CDTF">2016-09-13T10:07:52Z</dcterms:created>
  <dcterms:modified xsi:type="dcterms:W3CDTF">2018-10-30T10:50:14Z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  <property fmtid="{D5CDD505-2E9C-101B-9397-08002B2CF9AE}" pid="3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Postings">
    <vt:lpwstr/>
  </property>
</Properties>
</file>