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w60090f\Publico$\Comum-DSPCG_01\150.40-Prod info estatística\150.40.500\150.40.500.02\BF 15º-A EBF\2022\6 Correção IMT IS\Correção IS\Com Pass\"/>
    </mc:Choice>
  </mc:AlternateContent>
  <bookViews>
    <workbookView xWindow="0" yWindow="0" windowWidth="24000" windowHeight="9615" tabRatio="902"/>
  </bookViews>
  <sheets>
    <sheet name="Indice" sheetId="9" r:id="rId1"/>
    <sheet name="Agregado por Beneficio IEC" sheetId="8" r:id="rId2"/>
    <sheet name="Agregado por Beneficio ISV" sheetId="7" r:id="rId3"/>
    <sheet name="Agregado por Beneficio IRC" sheetId="6" r:id="rId4"/>
    <sheet name="Agregado por Beneficio IMT" sheetId="5" r:id="rId5"/>
    <sheet name="Agregado por Beneficio IS" sheetId="4" r:id="rId6"/>
    <sheet name="Agregado por Beneficio IUC" sheetId="3" r:id="rId7"/>
    <sheet name="Agregado por Beneficio IVA" sheetId="2" r:id="rId8"/>
    <sheet name="Agregado por Beneficio IMI" sheetId="1" r:id="rId9"/>
  </sheets>
  <definedNames>
    <definedName name="_xlnm.Print_Area" localSheetId="1">'Agregado por Beneficio IEC'!$A$1:$D$30</definedName>
    <definedName name="_xlnm.Print_Area" localSheetId="0">Indice!$B$2:$C$15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4" l="1"/>
  <c r="C33" i="6" l="1"/>
  <c r="C44" i="6"/>
  <c r="C47" i="1" l="1"/>
  <c r="C74" i="6" l="1"/>
  <c r="C72" i="6"/>
  <c r="C32" i="1" l="1"/>
  <c r="C48" i="1" s="1"/>
  <c r="C60" i="6" l="1"/>
  <c r="C51" i="6"/>
  <c r="C33" i="4" l="1"/>
  <c r="C36" i="4" s="1"/>
  <c r="C70" i="6"/>
  <c r="C75" i="6" s="1"/>
  <c r="C77" i="6" l="1"/>
  <c r="C12" i="3" l="1"/>
  <c r="C8" i="3"/>
  <c r="C13" i="3" l="1"/>
  <c r="C38" i="5"/>
  <c r="C39" i="5" s="1"/>
  <c r="C25" i="7" l="1"/>
  <c r="C12" i="7"/>
  <c r="C9" i="7"/>
  <c r="C26" i="7" l="1"/>
  <c r="D29" i="8"/>
  <c r="D27" i="8" l="1"/>
  <c r="D9" i="8"/>
  <c r="D17" i="8"/>
  <c r="D22" i="8"/>
  <c r="D30" i="8" l="1"/>
  <c r="C13" i="2"/>
  <c r="C14" i="2" s="1"/>
</calcChain>
</file>

<file path=xl/sharedStrings.xml><?xml version="1.0" encoding="utf-8"?>
<sst xmlns="http://schemas.openxmlformats.org/spreadsheetml/2006/main" count="317" uniqueCount="265">
  <si>
    <t>Imposto Municipal sobre Imóveis</t>
  </si>
  <si>
    <t xml:space="preserve"> TIPO DE BENEFÍCIO </t>
  </si>
  <si>
    <t xml:space="preserve"> MONTANTE (€) </t>
  </si>
  <si>
    <t>ISENÇÃO TRIBUTÁRIA</t>
  </si>
  <si>
    <t>SUB-TOTAL ISENÇÃO TRIBUTÁRIA</t>
  </si>
  <si>
    <t>ISENÇÃO DEFINITIVA</t>
  </si>
  <si>
    <t>ISENÇÃO TEMPORÁRIA</t>
  </si>
  <si>
    <t>TOTAL DE BENEFÍCIOS</t>
  </si>
  <si>
    <t>Imposto Sobre o Valor Acrescentado</t>
  </si>
  <si>
    <t>RESTITUIÇÃO IMPOSTO</t>
  </si>
  <si>
    <t>SUB-TOTAL RESTITUIÇÃO IVA</t>
  </si>
  <si>
    <t>Indíce</t>
  </si>
  <si>
    <t>Impostos Especiais de Consumo</t>
  </si>
  <si>
    <t>Imposto sobre Veículos</t>
  </si>
  <si>
    <t>Imposto sobre o Rendimento das Pessoas Colectivas</t>
  </si>
  <si>
    <t>Imposto Municipal sobre as Transmissões Onerosas de Imóveis</t>
  </si>
  <si>
    <t>Imposto do Selo</t>
  </si>
  <si>
    <t>Imposto Único de Circulação</t>
  </si>
  <si>
    <t>Imposto Sobre o valor Acrescentado</t>
  </si>
  <si>
    <t>Isenção tributária</t>
  </si>
  <si>
    <t>IABA</t>
  </si>
  <si>
    <t>SUB-TOTAL - Isenção tributária - IABA</t>
  </si>
  <si>
    <t>ISP</t>
  </si>
  <si>
    <t>SUB-TOTAL - Isenção tributária - ISP</t>
  </si>
  <si>
    <t>Tabaco</t>
  </si>
  <si>
    <t>Taxa preferencial</t>
  </si>
  <si>
    <t>SUB-TOTAL  - Taxa Preferencial - IABA</t>
  </si>
  <si>
    <t>SUB-TOTAL - Taxa Preferencial - ISP</t>
  </si>
  <si>
    <t>SUB-TOTAL - Taxa Preferencial - Tabaco</t>
  </si>
  <si>
    <t xml:space="preserve">ISENÇÃO TRIBUTÁRIA </t>
  </si>
  <si>
    <t>SUB-TOTAL - Isenção Tributária</t>
  </si>
  <si>
    <t xml:space="preserve">DEDUÇÕES À COLETA </t>
  </si>
  <si>
    <t>SUB-TOTAL  - Deduções à Coleta</t>
  </si>
  <si>
    <t>TAXA PREFERENCIAL</t>
  </si>
  <si>
    <t>SUB-TOTAL - Redução de Taxa</t>
  </si>
  <si>
    <t>DEDUÇÕES AO RENDIMENTO</t>
  </si>
  <si>
    <t>SUB-TOTAL DEDUÇÕES AO RENDIMENTO</t>
  </si>
  <si>
    <t>DEDUÇÕES À COLETA</t>
  </si>
  <si>
    <t>SUB-TOTAL DEDUÇÕES À COLETA</t>
  </si>
  <si>
    <t>SUB-TOTAL ISENÇÃO DEFINITIVA</t>
  </si>
  <si>
    <t>SUB-TOTAL ISENÇÃOTEMPORÁRIA</t>
  </si>
  <si>
    <t>REDUÇÃO DE TAXA</t>
  </si>
  <si>
    <t>SUB-TOTAL REGIMES DE REDUÇÃO DE TAXA</t>
  </si>
  <si>
    <t>DED. MAT. COL.</t>
  </si>
  <si>
    <t>SUB-TOTAL DEDUÇÃO À MATÉRIA COLETÁVEL</t>
  </si>
  <si>
    <t>SUB-TOTAL TAXA PREFERENCIAL</t>
  </si>
  <si>
    <t>EXCLUSÃO DE TRIBUTAÇÃO AUTÓNOMA</t>
  </si>
  <si>
    <t>SUB-TOTAL ISENÇÃO TEMPORÁRIA</t>
  </si>
  <si>
    <t>VALORES AGREGADOS POR TIPO DE BENEFÍCIO - PERÍODO DE TRIBUTAÇÃO DE 2021</t>
  </si>
  <si>
    <t>VALORES AGREGADOS POR TIPO DE IMPOSTO E BENEFÍCIO - PERÍODO DE TRIBUTAÇÃO DE 2021</t>
  </si>
  <si>
    <t>Álcool destinado a consumo próprio de hospitais e similares - Art.º 67, n.º 3, c) do CIEC</t>
  </si>
  <si>
    <t>Álcool destinado a fins terapêuticos e sanitários - Art.º 67, n.º 3, e) do CIEC</t>
  </si>
  <si>
    <t>Álcool destinado a testes laboratoriais e investigação científica - Art.º 67, n.º 3, d) do CIEC</t>
  </si>
  <si>
    <t>Bebidas não alcoólicas previstas no n.º 1, alineas a), b) e c), do artigo 87.º-B, do CIEC - 87º-B, nº 1, a), b) e c), do CIEC</t>
  </si>
  <si>
    <t>Biocombustíveis - Art.º 90 do CIEC</t>
  </si>
  <si>
    <t>Gás natural e GPL utilizados em veículos de transporte público - Art.º 89, n.º 1, e) do CIEC</t>
  </si>
  <si>
    <t>Navegação marítima costeira e navegação interior, incluindo a pesca, com exceção da navegação de recreio privada - Art.º 89, n.º 1, c) do CIEC</t>
  </si>
  <si>
    <t>Produção de eletricidade ou produção combinada de eletricidade e calor (cogeração) - Art.º 89, n.º 1, d) e n.º 2, a) do CIEC</t>
  </si>
  <si>
    <t>Reembolso parcial para o gasóleo profissional suportado pelas empresas de transporte de mercadorias - 93º-A do CIEC</t>
  </si>
  <si>
    <t>Tarifa Social (eletricidade e gás natural) - Art.º 89, nº1, l) e nº 2, d) do CIEC</t>
  </si>
  <si>
    <t>Transporte de mercadorias e passageiros por via-férrea em comboio, metropolitano ou elétrico, e por trólei - Art.º 89, n.º 1, i) e nº 2, c) do CIEC</t>
  </si>
  <si>
    <t>Aguardentes produzidas em pequenas destilarias - Art.º 79, n.º 2 do CIEC</t>
  </si>
  <si>
    <t>Cervejas produzidas em pequenas cervejeiras - Art.º 80, n.º 3 do CIEC</t>
  </si>
  <si>
    <t>Taxas reduzidas nas Regiões Autónomas dos Açores e da Madeira - Art.º 77 e 78, do CIEC.</t>
  </si>
  <si>
    <t>Taxas reduzidas no Continente - Art.º 76.º, n.º 3, 77, n.º 2 e 78, n.º 5, do CIEC</t>
  </si>
  <si>
    <t>Aquecimento indústrial, comercial e doméstico - Art.º 93, n.º 1 e 4 do CIEC</t>
  </si>
  <si>
    <t>Equipamentos agrícolas e outros, incluindo os utilizados para a atividade aquícola e na pesca (arte-xávega) - Art.º 93, n.º 1 e 3, a) e c) do CIEC</t>
  </si>
  <si>
    <t>Motores fixos - Art.º 93, n.º 1 e 3, e) do CIEC</t>
  </si>
  <si>
    <t>Motores Frigoríficos Autónomos - Art.º 93, nº 1 e 3, f) do CIEC</t>
  </si>
  <si>
    <t>Cigarros - Taxas reduzidas em vigor nas Regiões Autónomas - Art.º 105 e 105-A do CIEC</t>
  </si>
  <si>
    <t>Inst. Particulares Solidariedade Social - Art.º 52.º, n.º 1 do CISV</t>
  </si>
  <si>
    <t>Componente ambiental negativa na componente cilindrada - Art.º 7º, nº 4 do CISV</t>
  </si>
  <si>
    <t>Incentivo pela int. consumo de um veíc. de baixas emissões - Lei 82-D/2014- Art.º 25.º, n.º 1</t>
  </si>
  <si>
    <t>Automóveis ligeiros de passageiros que se apresentem equipados com motores híbridos - Art.º 8, n.º 1, a) do CISV</t>
  </si>
  <si>
    <t xml:space="preserve">Automóveis ligeiros de utilização mista, com peso bruto superior a 2500 kg, lotação mínima de sete lugares, e que não apresentem tração às quatro rodas - Art.º 8, n.º 1, b) do CISV </t>
  </si>
  <si>
    <t>Automóveis ligeiros de passageiros, que utilizem exclusivamente GPL ou gás natural - Art.º 8, n.º 1, c) do CISV</t>
  </si>
  <si>
    <t>Automóveis ligeiros de passageiros com motores híbridos plug-in - Art.º 8, n.º 1, d) do CISV</t>
  </si>
  <si>
    <t>Veículos fabricados antes de 1970 - Art.º 8, n.º 2, do CISV</t>
  </si>
  <si>
    <t>Automóveis ligeiros de mercadorias, de caixa aberta, ou sem caixa, com lotação superior a três lugares, incluindo o do condutor, que apresentem tração às 4 rodas - Art.º 8, n.º 3 do CISV</t>
  </si>
  <si>
    <t>Automóveis ligeiros de utilização mista com peso bruto superior a 2.300 kg, sem apresentarem tração às 4 rodas - Art.º 9, n.º 1,  a)  do CISV</t>
  </si>
  <si>
    <t>Automóveis ligeiros de mercadorias, de caixa aberta ou sem caixa, com lotação superior a 3 lugares, incluindo o condutor e sem tração às 4 rodas - Art.º 9, n.º 1,  b) do CISV</t>
  </si>
  <si>
    <t>Automóveis ligeiros de mercadorias, de caixa aberta, fechada ou sem caixa, com lotação máxima de três lugares, incluindo o do condutor - Art.º 9, n.º 2 do CISV</t>
  </si>
  <si>
    <t>Auto caravanas - Art.º 9, n.º 3 do CISV</t>
  </si>
  <si>
    <t>Táxis - Art.º 53, n.º 1 do CISV</t>
  </si>
  <si>
    <t>Veículos aluguer s/ condutor - Art.º 53.º, n.º 5 do CISV</t>
  </si>
  <si>
    <t>Cooperativas - Artº 66º-A, nº 8 do EBF</t>
  </si>
  <si>
    <t>Prédios para revenda - Artº 7º do CIMT</t>
  </si>
  <si>
    <t>Aquisições prédios individualmente classificados como de interesse nacional, de interesse público ou de interesse municipal, ao abrigo da legislação aplicável - Art.º 6.º g) do CIMT</t>
  </si>
  <si>
    <t>Pessoas colectivas de utilidade pública administrativa e de mera utilidade pública - Artº 6º d) do CIMT</t>
  </si>
  <si>
    <t>Actos de Reorganização e Concentração de Empresas - Artº 60º, nº1 a) do EBF</t>
  </si>
  <si>
    <t>Aquisições de prédios ou parte de prédios rústicos que correspondam a áreas florestais abrangidas por zona de intervenção florestal (ZIF) - Art.º 59.º-D, n.º 2 do EBF</t>
  </si>
  <si>
    <t>Aquisições por Instituições de Crédito - Processo de execução, falência ou insolvência - Artº 8º, nº 1 do CIMT</t>
  </si>
  <si>
    <t>As instituições particulares de solidariedade social e entidades a estas legalmente equiparadas - Artº 6º e) do CIMT</t>
  </si>
  <si>
    <t>Aquisições por Instituições de Crédito - Habitação com Valor =&lt; 300.000,00 euros - Art.º 8.º, n.º 2 a) do CIMT</t>
  </si>
  <si>
    <t>Aquisições por Instituições de Crédito - Habitação com Valor &gt; 300.000,00 euros - Art.º 8.º, n.º 2 a) do CIMT</t>
  </si>
  <si>
    <t>Aquisições por Instituições de Crédito - Outro tipo de prédios =&lt; 300.000,00 euros - Art.º 8.º, n.º 2 b) do CIMT</t>
  </si>
  <si>
    <t>Partidos Políticos - Artº 10º, nº 1 c) da Lei 19/03</t>
  </si>
  <si>
    <t>Aquisições de bens fins religiosos, efectuadas por pessoas colectivas religiosas, como tal inscritas, nos termos da lei que regula a liberdade religiosa - Artº 6º f) do CIMT</t>
  </si>
  <si>
    <t>Acordo entre o Estado e quaisquer pessoas, de direito público ou privado, que são mantidas nos termos da respectiva lei - Artº 6º c) do CIMT</t>
  </si>
  <si>
    <t>Direito real de habitação periódica - Artº 15º do D-L 355/81</t>
  </si>
  <si>
    <t>Finanças locais - isenção total - Artº 12º, nº 2 da Lei 2/07</t>
  </si>
  <si>
    <t>Emparcelamento rural - compra/permuta - Art. 51º n.º 2 c) Lei 111/15</t>
  </si>
  <si>
    <t>Emparcelamento rural - prédios confinantes - Art. 51º n.º 2 b) Lei 111/15</t>
  </si>
  <si>
    <t>Aquisições de bens, regiões economicamente mais desfavorecidas, por soc. comerciais ou civis, que os destinem ao exercício de actividades agrícolas ou industriais consideradas de superior interesse económico e social - Artº 6º h) do CIMT</t>
  </si>
  <si>
    <t>Aquisições de prédios ou parte de prédios rústicos destinados à exploração florestal que sejam confinantes com prédios rústicos submetidos a plano de gestão florestal (Decreto -Lei n.º 16/2009) - Art.º 59.º-D, n.º 3 do EBF</t>
  </si>
  <si>
    <t>Regiões autónomas - Lei 21/90</t>
  </si>
  <si>
    <t>Emparcelamento rural - operações de emparcelamento - Artº 51º nº1 a) do D-L 103/90 ; Art. 51º n.º 2 a) Lei 111/15</t>
  </si>
  <si>
    <t>Áreas de localização empresarial (ALE) - Artº 69º do EBF</t>
  </si>
  <si>
    <t>Investimento de natureza contratual - Isenção - Artº 41º, nº 2 c) do EBF</t>
  </si>
  <si>
    <t>Reabilitação urbana – a afetar a arrendamento para habitação permanente - 	Art.º 45.º, n.º2, al. c) do EBF</t>
  </si>
  <si>
    <t>Reabilitação urbana – 1ª aquisição de prédio reabilitado - Art.º 45.º, n.º2, al. c) do EBF</t>
  </si>
  <si>
    <t>Veículos não motorizados, exclusiv. Eléctricos/ energias renováveis, veículos especiais de mercadorias, ambulâncias, funerários e tractores agrícolas - Artº 5º, nº 1 d) CIUC</t>
  </si>
  <si>
    <t>Automóveis ligeiros de passageiros que se destinem ao serviço de aluguer com condutor (letra «T»), bem como ao transporte em táxi - Artº 5º, nº 1 e) CIUC</t>
  </si>
  <si>
    <t>Instituições particulares de solidariedade social, nas condições previstas no n.º 7 - Artº 5º, nº 2 b) CIUC</t>
  </si>
  <si>
    <t>Estão isentos de 50 % do imposto os veículos da categoria D, quando autorizados ou licenciados para o transporte de grandes objectos - Artº 5º, nº 8 a) CIUC</t>
  </si>
  <si>
    <t>Estão isentos de 50 % do imposto os veículos das categorias C e D que efectuem transporte exclusivamente na área territorial de uma região autónoma - Artº 5º, nº 8 b) CIUC</t>
  </si>
  <si>
    <t>Isenção a veículos exclusivamente afetos a atividade principal de diversão itinerante - Artº 5º, nº 8 c) CIUC</t>
  </si>
  <si>
    <t>Embaixadas, Org. Intern e seus funcionários - DL n.º 143/86, de 16/06</t>
  </si>
  <si>
    <t>Comunidades Religiosas - DL 20/90 de 13/01</t>
  </si>
  <si>
    <t>Instituições Particulares de Solidariedade Social - DL n.º 84/2017, de 21/07</t>
  </si>
  <si>
    <t>Forças Armadas e de Segurança - DL n.º 84/2017, de 21/07</t>
  </si>
  <si>
    <t>Associações e Corpos Bombeiros - DL n.º 84/2017, de 21/07</t>
  </si>
  <si>
    <t>Partidos Políticos - Lei n.º 19/03, de 20/06</t>
  </si>
  <si>
    <t>Benefícios fiscais contratuais CFI artº 8º, DL nº 162/2014, de 31/10</t>
  </si>
  <si>
    <t>RFAI 2014 - artigo 23º, nº1, b) DL nº 162/2014, de 31/10</t>
  </si>
  <si>
    <t xml:space="preserve">RFALEI, artº 16, nº 10 </t>
  </si>
  <si>
    <t>Projetos de investimento em unidades produtivas - DL 162/2014 de 31/10 - revogado</t>
  </si>
  <si>
    <t>Regime aplicável às entidades licenciadas na Zona Franca da Madeira a partir de 1 de janeiro de 2015 - Art.º 36.º-A, n.º 12 do EBF</t>
  </si>
  <si>
    <t>Código da Insolvência e da Recuperação de Empresas - Transmissões integradas em Planos de insolvência ou de pagamentos ou no âmbito da liquidação da massa insolvente - Artº 269º do CIRE, aprovado pelo DL 53/04</t>
  </si>
  <si>
    <t>Pessoas colectivas de utilidade pública administrativa e de mera utilidade pública - Artº 6º c) do CIS</t>
  </si>
  <si>
    <t>Actos de Reorganização e Concentração de Empresas - Artº 60º, nº 1 b) do EBF</t>
  </si>
  <si>
    <t>As instituições de segurança social - Artº 6º b) do CIS</t>
  </si>
  <si>
    <t>As instituições particulares de solidariedade social e entidades a estas legalmente equiparadas - Artº 6º d) do CIS</t>
  </si>
  <si>
    <t>Partidos políticos - Artº 10º, nº 1 a) da Lei 19/03</t>
  </si>
  <si>
    <t>Cooperativas - Artº 66º-A, nº 12 do EBF</t>
  </si>
  <si>
    <t>Universidade Católica Portuguesa - Artº 10º a) do D-L- 307/71</t>
  </si>
  <si>
    <t>Programa Polis - Artº 1º, nº 1 c) do D-L 314/2000</t>
  </si>
  <si>
    <t>Os prémios e comissões relativos a seguros do ramo «Vida» - Art.º 7.º, n.º 1, al. b) do CIS</t>
  </si>
  <si>
    <t>Os empréstimos, incluindo os respetivos juros, por prazo não superior a um ano, quando concedidos por sociedades, no âmbito de um contrato de gestão centralizada de tesouraria, a favor de sociedades  - Art.º 7.º, n.º 1, al. h) do CIS</t>
  </si>
  <si>
    <t>Os atos, contratos e operações em que as instituições comunitárias ou o Banco Europeu de Investimentos sejam intervenientes ou destinatários - Art.º 7.º, n.º 1, al. o) do CIS</t>
  </si>
  <si>
    <t>Benefícios fiscais contratuais ao investimento produtivo (CFI) - Art.º 8.º, n.º1, al. d) do CFI</t>
  </si>
  <si>
    <t>Moratórias para cobrir necessidades de liquidez, nos casos em que a titularidade do encargo do imposto - Lei n.º 70/2021, de 4 de novembro</t>
  </si>
  <si>
    <t>A constituição de garantias a favor do Estado ou das instituições de segurança social, no âmbito da aplicação do artigo 196.º do Código de Procedimento e de Processo Tributário e do Decreto-Lei n.º 42/2001, de 9 de fevereiro - Art.º 7.º, n.º 1, al. u) do CI</t>
  </si>
  <si>
    <t>Transportes Aéreos Portugueses S.A. - Art.º Único, n.º 2, do Decreto-Lei n.º 258/98, de 17 de agosto</t>
  </si>
  <si>
    <t>CP - Comboios de Portugal - Base XXIX, do Decreto-Lei n.º 104/73, de 13 de março, conjugado com o Art.º 15.º, n.º 4, al. c) do Decreto Lei n.º 137-A/2009, de 12 de junho</t>
  </si>
  <si>
    <t>Operações de titularização de créditos - Decreto-Lei n.º 219/2001, de 4 de agosto</t>
  </si>
  <si>
    <t>Os empréstimos, incluindo os respetivos juros, por prazo não superior a um ano, desde que exclusivamente destinadas à cobertura de carência de tesouraria, e efetuados por sociedades de capital de risco (SCR) a favor de sociedades em que detenham participações - Art.º 7.º, n.º 1, al. g) do CIS</t>
  </si>
  <si>
    <t>Suprimentos, incluindo os respetivos juros efetuados por sócios à sociedade - Art.º 7.º, n.º 1, al. i) do CIS</t>
  </si>
  <si>
    <t>As apólices de seguros de crédito à exportação, incluindo os seguros de crédito financeiros e os seguros caução na ordem externa, concedidos com ou sem garantia do Estado, até 31 de dezembro 2022 - Art.º 2.º, n.º 1, al. a) do DL n.º 109/2020, de 31 de dezembro</t>
  </si>
  <si>
    <t>As garantias das obrigações, sob a forma de garantias bancárias na ordem externa ou de seguros caução na ordem externa, até 31 de dezembro de 2022, desde que, em qualquer dos casos, o imposto constitua encargo do exportador e o mesmo esteja a atuar no âmbito da sua atividade de exportação - Art.º 2.º, n.º 1, al. b) do DL n.º 109/2020, de 31 de dezembro</t>
  </si>
  <si>
    <t>Garantias inerentes a operações de entidade gestora de mercados regulamentados ou sancionada no exercício de poder legal - Art.º 7.º, n.º 1, al. d) do CIS</t>
  </si>
  <si>
    <t>Suspensão de início de tributação (terreno p/construção) - artigo 9º, n.º 1 alinea d) do CIMI</t>
  </si>
  <si>
    <t>Suspensão de início de tributação (prédio p/revenda) - artigo 9º, n.º 1 alinea e) do CIMI</t>
  </si>
  <si>
    <t>Instituições de segurança social e inst. de previdência - artigo 44º,  nº1  alínea b) do EBF</t>
  </si>
  <si>
    <t>Prédios urbanos objeto de reabilitação - artigo 45º, n.º2 a) do EBF</t>
  </si>
  <si>
    <t>Prédios arrendados para habitação - artigo 46º, n.º3 do EBF</t>
  </si>
  <si>
    <t>Prédios urbanos objeto de reabilitação - artigo 71º, n.º7 do EBF</t>
  </si>
  <si>
    <t>Parques de estacionamento subterrâneos utilidade pública - artigo 50º do EBF</t>
  </si>
  <si>
    <t>Turismo de habitação - artigo 47º, n.º3 do EBF</t>
  </si>
  <si>
    <t>Prédios cedidos gratuitamente a ent. públicas isentas - artigo 44º,  nº1  alínea j) do EBF</t>
  </si>
  <si>
    <t>Prédios afetos a loja com histótia - artigo 44º,  nº1  alínea q) do EBF</t>
  </si>
  <si>
    <t>ALE - Prédios situados nas áreas de localização empresarial - artigo 69º, n.º2 do EBF</t>
  </si>
  <si>
    <t>Associações ou organizações de religião ou culto - artigo 44º,  nº1  alínea c) do EBF</t>
  </si>
  <si>
    <t>Associações desportivas e juvenis - artigo 44º,  nº1  alínea i) do EBF</t>
  </si>
  <si>
    <t>Terrenos baldios - artigo 59º, n.º6 do EBF</t>
  </si>
  <si>
    <t>Acordos celebrados pelo Estado - artigo 44º,  nº11 do EBF - revogada</t>
  </si>
  <si>
    <t>Abastecimento de água, saneamento e resíduos - artigo 44º,  nº1  alínea p) do EBF</t>
  </si>
  <si>
    <t>Entidades públicas empresariais - parque escolar - artigo 44º,  nº1  alínea o) do EBF</t>
  </si>
  <si>
    <t>Sedes de colectividades e O.N.G. - artigo 44º,  nº1  alínea m) do EBF</t>
  </si>
  <si>
    <t>IPSS e p. colect. equip. - artigo 44º,  nº1  alínea f) do EBF</t>
  </si>
  <si>
    <t>Pessoas colectivas de util. pública administ. e de util pública - artigo 44º,  nº1  alínea e) do EBF</t>
  </si>
  <si>
    <t>Misericórdias - artigo 44º,  nº1  alínea f) do EBF</t>
  </si>
  <si>
    <t>Arrendamento apoiado para habitação - artigo 32º, nº 1 Lei nº 81/2014, de 19/12</t>
  </si>
  <si>
    <t>Concessão da Lei do jogo - artigo 92º do DL nº 422/89, de 2/12</t>
  </si>
  <si>
    <t>Programa polis - artigo 1º , n.º1 alínea a) do DL nº 314/2000, de 2/12</t>
  </si>
  <si>
    <t>Partidos politicos - artigo 10º , n.º1 alínea d) do DL nº 19/2003, de 20/7</t>
  </si>
  <si>
    <t>Assoc sindic, agricult, comerc, indust, prof. indep - artigo 44º,  nº1  alínea d) do EBF</t>
  </si>
  <si>
    <t>Estabelec. ensino particular do sistema educativo - artigo 44º,  nº1  alínea h) do EBF</t>
  </si>
  <si>
    <t>Cooperativas ensino - artigo 66º-A, n.º9 do EBF</t>
  </si>
  <si>
    <t>Prédios rústicos sujeitos a PGF - artigo 59º-D, n.º7 do EBF</t>
  </si>
  <si>
    <t>Prédios rústicos aderentes a ZIF - artigo 59º-D, n.º7 do EBF</t>
  </si>
  <si>
    <t>Sede e p/ exerc. ativ das cooperativas - artigo 66º-A, n.º9 do EBF</t>
  </si>
  <si>
    <t>FIIAH/SIIAH Fundos e soc. investimento imobiliário p/ arrendamento habitacional - artigo 8º, n.º 6 do regime jurídico dos FIIAH e SIIAH,  artigos 102º a 104º da Lei 64-A/2008, de 31/12</t>
  </si>
  <si>
    <t>Regime extraordinário de apoio à reabilitação urbana - artigo 82º da Lei nº 67-A/2007, de 31/12</t>
  </si>
  <si>
    <t>ICNF, I. P. - DL n.º 84/2017, de 21/07 [aditado]</t>
  </si>
  <si>
    <t>Instituições de ensino superior e entidades sem fins lucrativos do sistema nacional de ciência e tecnologia inscritas no Inquérito ao Potencial Científico e Tecnológico Nacional (IPTCN) - DL n.º 84/2017, de 21/07  [aditado]</t>
  </si>
  <si>
    <t xml:space="preserve">Partidos políticos - Lei n.º 19/2003, art.º 10.º, n.º 1, f), de 20/06 </t>
  </si>
  <si>
    <t xml:space="preserve">Táxi com motor hibrido - Art.º 53, n.º 2 do CISV </t>
  </si>
  <si>
    <t>Táxi adaptado ao transporte de deficientes - Art.º 53, n.º 3 do CISV</t>
  </si>
  <si>
    <t xml:space="preserve">Utilidade turística - artigo 47º, n.º1 do EBF </t>
  </si>
  <si>
    <t>Transmissibilidade dos prejuízos fiscais (art.º 15.º do CIRC)</t>
  </si>
  <si>
    <t>Majoração à criação de emprego (art.º 19.º do EBF)</t>
  </si>
  <si>
    <t>Majoração quotizações empresariais (art.º 44.º do CIRC)</t>
  </si>
  <si>
    <t>Majoração aplicada aos gastos suportados com a aquisição, em território português , de combustíveis para abastecimento de veículos (art.º 70.º, n.º 4 do EBF)</t>
  </si>
  <si>
    <t xml:space="preserve">Majoração dos gastos relativos a creches, lactários e jardins de infância (art.º 43.º, n.º 9 do CIRC) </t>
  </si>
  <si>
    <t>Majorações aplicadas aos donativos previstos no artigo 62.º do EBF - mecenato social, desportivo e ambiental</t>
  </si>
  <si>
    <t>Majorações dos gastos suportados com a aquisição de passes sociais em benefício do pessoal (art.º 43.º, n.º 15 do CIRC)</t>
  </si>
  <si>
    <t>Transmissibilidade dos prejuízos fiscais (art.º 75.º do CIRC)</t>
  </si>
  <si>
    <t>Fundos de investimento (art.º 22.º, n.º 14, al. b) do EBF)</t>
  </si>
  <si>
    <t>IFPC - Incentivo fiscal à produção cinematográfica e audiovisual - encargos suportados com viaturas ligeiras de passageiros, viaturas ligeiras de mercadorias, motos e motociclos, excluídos de tributação autónoma (artigo 59.º-H do EBF)</t>
  </si>
  <si>
    <t>Regime de interioridade - regime transitório (art.º 43.º do EBF)</t>
  </si>
  <si>
    <t>Majorações aplicadas aos donativos previstos no artigo 62.º-A do EBF - mecenato científico</t>
  </si>
  <si>
    <t>Majorações aplicadas aos donativos previstos no artigo 62.º-B do EBF - mecenato cultural</t>
  </si>
  <si>
    <t>Rendimentos prediais obtidos no âmbito dos programas municipais de oferta para arrendamento habitacional a custos acessíveis (art.º 71.º, n.º 27 do EBF)</t>
  </si>
  <si>
    <t>Majoração das despesas com certificação biológica de exploração (art.º 59.º-E do EBF)</t>
  </si>
  <si>
    <t>Majorações dos gastos e perdas no âmbito de parcerias de títulos de impacto social (art.º 19.º-A do EBF)</t>
  </si>
  <si>
    <t>Majorações dos gastos e perdas relativos a obras de conservação e manutenção dos prédios ou parte de prédios afetos a lojas com história reconhecidas pelo município (art.º 59.º-I do EBF)</t>
  </si>
  <si>
    <t>Majoração das despesas realizadas por cooperativas em aplicação da reserva para educação e formação (artº 66º - A, nº 7 do EBF)</t>
  </si>
  <si>
    <t>50% dos rendimentos de patentes e outros direitos de propriedade industrial (art.º 50.º-A do CIRC)</t>
  </si>
  <si>
    <t>Outras isenções definitivas</t>
  </si>
  <si>
    <t>Tributação autónoma de viaturas ligeiras de passageiros híbridas plug-in (art.º 88.º, n.º 18 do CIRC)</t>
  </si>
  <si>
    <t>Benefícios relativos à interioridade (art.º 41.º-b e ex-art.º 43.º do EBF)</t>
  </si>
  <si>
    <t>Outras deduções ao rendimento</t>
  </si>
  <si>
    <t>Remuneração convencional do capital social  (art.º 136.º da Lei n.º 55-A/2010, de 31/12 e art.º 41.º-A do EBF)</t>
  </si>
  <si>
    <t>Soc. de capital de risco (SCR) e investidores de capital de risco (ICR) (art.º 32.º-A , n.º 4 do EBF)</t>
  </si>
  <si>
    <t>Entidades licenciadas na zona franca da madeira (art.º 35, n.º 6 e 36, n.º 5 e 36.º-A, n.º 6 do EBF)</t>
  </si>
  <si>
    <t>Entidades de navegação marítima e aérea (art.º 13.º do CIRC)</t>
  </si>
  <si>
    <t>Atividades culturais, recreativas e desportivas (art.º 11.º do CIRC e art.º 54.º, n.º 1 do EBF)</t>
  </si>
  <si>
    <t>Cooperativas (art.º 66.º-A do EBF)</t>
  </si>
  <si>
    <t>Pessoas coletivas de utilidade pública e de solidariedade social (art.º 10.º do CIRC)</t>
  </si>
  <si>
    <t>Resultado da liquidação  (art.º 92.º CIRC)</t>
  </si>
  <si>
    <t>Coletividades desportivas (art.º 54.º n.º 2 do EBF)</t>
  </si>
  <si>
    <t>Tributação autónoma de viaturas ligeiras de passageiros movidas a GNV (art.º 88.º, n.º 19 do CIRC)</t>
  </si>
  <si>
    <t>Entidades gestoras de denominação de origem e indicações geográficas (art.º 52.º do EBF)</t>
  </si>
  <si>
    <t>Entidades gestoras de sistemas integrados de gestão de fluxos específicos de resíduos (art.º 53.º do EBF)</t>
  </si>
  <si>
    <t>Associações públicas, confederações, associações sindicais e patronais e associações de pais (art.º 55.º do EBF)</t>
  </si>
  <si>
    <t>Baldios e comunidades locais (art.º 59.º do EBF)</t>
  </si>
  <si>
    <t>Regime fiscal das concessões do estado no âmbito da política nacional de eletrificação (Decreto-Lei n.º 43 335/1960 de 19/11)</t>
  </si>
  <si>
    <t>Outras isenções temporárias</t>
  </si>
  <si>
    <t>Dedução de 50% à coleta pelas entidades licenciadas para operar na zona franca industrial da madeira (art.º 36.º-a, n.º 6 do EBF)</t>
  </si>
  <si>
    <t>Outras deduções à coleta</t>
  </si>
  <si>
    <t>Majoração do aumento das depreciações e amortizações (art.º 8.,º n.º 3 do Decreto-Lei n.º 66/2016, de 3/11)</t>
  </si>
  <si>
    <t>Majoração das despesas elegíveis, incorridas nos períodos de 2021 e 2022, no âmbito de participação conjunta em projetos de promoção externa (art.º 400º nº 1 da Lei 75-B/2020, de 31/12)</t>
  </si>
  <si>
    <t>Majorações aplicadas aos donativos relativos ao mecenato cultural extraordinário para 2021 (art.º 397º da Lei 75-B/2020, de 31/12)</t>
  </si>
  <si>
    <t>Majoração das despesas com aquisição de bens e serviços diretamente necessários para a implementação da submissão do SAFT-PT relativo à contabilidade, do código QR e do ATCUD (art.º 404º, nº 3 e 4 da Lei 75-B/2020, de 31/12)</t>
  </si>
  <si>
    <t>Rendimentos prediais resultantes de contratos de arrendamento ou subarrendamento habitacional enquadrados no programa de arrendamento acessível (art.º 20.º n.º 1 do Decreto-Lei n.º 68/2019, de 22/05)</t>
  </si>
  <si>
    <t>Regime fiscal de apoio ao investimento (Lei n.º 10/2009, de 10/3 (sucessivamente prorrogada), art.ºs 26.º a 32.º do CFI (revogado) e art.ºs 22.º a 26.º do CFI aprovado pelo Dec.-Lei n.º 162/2014, de 31/10) e art.ºs 22.º a 26.º do CFI na RAM aprovado pelo Dec. leg. regional n.º 24/2016/M, de 28/06</t>
  </si>
  <si>
    <t>Rendimentos e ganhos que não sejam mais valias fiscais a que se referem os n.ºs 1 e 2 do artigo 268.º do código da insolvência e da recuperação de empresas (CIRE) (Decreto-Lei n.º 53/2004, de 18/03)</t>
  </si>
  <si>
    <t>Benefícios fiscais contratuais ao investimento (ex-art.º 41.º, n.º 1 do EBF, art.ºs 15.º a 21.º do CFI (revogado) e art.ºs 2.º a 21.º do CFI aprovado pelo Dec.-Lei n.º 162/2014, de 31/10) e art.ºs 2.º a 21.º do CFI na RAM aprovado pelo Dec. Leg. Regional n.º 24/2016/M, de 28/06</t>
  </si>
  <si>
    <t>Dedução por lucros retidos e reinvestidos pelas PME (art.ºs 27.º a 34.º do CFI)</t>
  </si>
  <si>
    <t>Majoração do gasto suportado por proprietários e produtores florestais aderentes a zona de intervenção florestal com contribuições financeiras destinadas ao fundo comum e encargos com defesa da floresta (art.º 59.º-D, n.º 12 do EBF)</t>
  </si>
  <si>
    <t xml:space="preserve">Lucros colocados à disposição e rendimento de juros obtidos por sócios ou acionistas de sociedades licenciadas na ZFM (art.º 36.º-A, n.ºs 10 e 11, do EBF) </t>
  </si>
  <si>
    <t>SIFIDE Sistema de incentivos fiscais em investigação e desenvolvimento empresarial (Lei n.º 40/2005, de 3 /08) e SIFIDE II (art.º 133.º da Lei n.º 55-A/2010, de 31/12, art.ºs 33.º a 40.º do CFI (revogado) e art.ºs 35.º a 42.º do CFI aprovado pelo Dec.-Lei n.º 162/2014 de 31/10) e art.ºs 35.º a 42.º do CFI na RAM aprovado pelo Dec. Leg. Regional n.º 24/2016/M, de 28/06</t>
  </si>
  <si>
    <t>Crédito fiscal extraordinário ao investimento II (art.º 16 da Lei n.º 27-A/2020, de 24/07)</t>
  </si>
  <si>
    <t>Rendimentos obtidos por entidades de gestão florestal (EGF) e unidades de gestão florestal (UGF) (art.º 59.º-G do EBF)</t>
  </si>
  <si>
    <t>Lucros derivados de obras e trabalhos na base das lajes e instalações de apoio (resolução da assembLeia da república 38/95, acordo de cooperação e defesa entre a república portuguesa e EUA)</t>
  </si>
  <si>
    <t>Entidades licenciadas na zona franca da madeira (art.º  36.º e 36.º-A do EBF)</t>
  </si>
  <si>
    <t>Derrama regional (art.º 36.º-A, n.º 12 do EBF)</t>
  </si>
  <si>
    <t>Derrama municipal (art.º 36.º-A, n.º 12 do EBF)</t>
  </si>
  <si>
    <t>Taxas de tributações autónomas (art.º 36.º-A, n.º 14 do EBF)</t>
  </si>
  <si>
    <t>Incentivos fiscais aos lucros reinvestidos na região autónoma dos Açores (art.º 6.º do Dec. Leg. Regional n.º 2/99/A, de 20/01)</t>
  </si>
  <si>
    <t>Entidade central de armazenagem: resultados líquidos do período contabilizados na gestão de reservas estratégicas de petróleo (art.º 25.º-A do Decreto-Lei n.º 165/2013, de 16/12)</t>
  </si>
  <si>
    <t>Imposto imputável à região autónoma dos Açores (art.º 5.º do decreto leg. regional n.º 2/99/A, de 20/01)</t>
  </si>
  <si>
    <t>Imposto imputável à região autónoma da Madeira (art.º 2.º do decreto leg. regional n.º 2/2001/M, de 20/02)</t>
  </si>
  <si>
    <t>Zona Franca da Madeira - Empresa Instalada - Artº 1º c) do Decreto-lei 502/85</t>
  </si>
  <si>
    <t>Arrendamento Rural - Artº 28º, nº 6 e 7 do do Decreto-lei 385/88</t>
  </si>
  <si>
    <t>Contratos de desenvolvimento para habitação (CDH) - Empresas - Artº 8º, nº 1 b) do Decreto-lei  236/85</t>
  </si>
  <si>
    <t>Código da Insolvência e da Recuperação de Empresas - Transmissões integradas em Planos de insolvência ou pagamentos - Artº 270, nº 1 e 2 do Decreto-lei 53/04</t>
  </si>
  <si>
    <t>Locação Financeira - Locatário - Artº 3º do do Decreto-lei 311/82</t>
  </si>
  <si>
    <t>Emparcelamento rural - operações de emparcelamento - Artº 51º nº1 a) do do Decreto-lei 103/90 ; Art. 51º n.º 2 a) Lei 111/15</t>
  </si>
  <si>
    <t>Código da Insolvência e da Recuperação de Empresas - Transmissões integradas no âmbito da liquidação da massa insolvente - Artº 270º, nº 2 do do Decreto-lei 53/04</t>
  </si>
  <si>
    <t>Lei das finanças locais - Lei 73/2013 de 3/09</t>
  </si>
  <si>
    <t>Sociedade de capitais exclusivamente públicos - artigo 44º, nº1, alinea l) do EBF</t>
  </si>
  <si>
    <t>Ent lic zona franca da Madeira e ilha sta. Maria - artigo 44º,  nº1  alínea g) do EBF</t>
  </si>
  <si>
    <t>Fundos de Pensões - Artº 16º, nº 2 do EBF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</si>
</sst>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"/>
    <numFmt numFmtId="165" formatCode="#,##0.00_ ;[Red]\-#,##0.00\ "/>
    <numFmt numFmtId="166" formatCode="_-* #,##0.00\ _€_-;\-* #,##0.00\ _€_-;_-* &quot;-&quot;??\ _€_-;_-@_-"/>
    <numFmt numFmtId="167" formatCode="_-* #,##0.00000000000\ _€_-;\-* #,##0.00000000000\ _€_-;_-* &quot;-&quot;??\ _€_-;_-@_-"/>
    <numFmt numFmtId="168" formatCode="#,##0.000000"/>
    <numFmt numFmtId="169" formatCode="_-* #,##0.000000\ _€_-;\-* #,##0.000000\ _€_-;_-* &quot;-&quot;??\ _€_-;_-@_-"/>
    <numFmt numFmtId="170" formatCode="_-* #,##0.00000000\ _€_-;\-* #,##0.00000000\ _€_-;_-* &quot;-&quot;??\ _€_-;_-@_-"/>
  </numFmts>
  <fonts count="18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color theme="1"/>
      <name val="Calibri"/>
      <family val="2"/>
      <scheme val="minor"/>
    </font>
    <font>
      <sz val="12"/>
      <name val="Times New Roman"/>
      <family val="1"/>
    </font>
    <font>
      <sz val="9"/>
      <name val="Calibri"/>
      <family val="2"/>
    </font>
    <font>
      <b/>
      <sz val="14"/>
      <color theme="1"/>
      <name val="Garamond"/>
      <family val="1"/>
    </font>
    <font>
      <b/>
      <sz val="14"/>
      <color rgb="FF002060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0"/>
      <color indexed="9"/>
      <name val="Calibri"/>
      <scheme val="minor"/>
    </font>
    <font>
      <b/>
      <sz val="10"/>
      <name val="Calibri"/>
      <scheme val="minor"/>
    </font>
    <font>
      <sz val="10"/>
      <color theme="1"/>
      <name val="Calibri"/>
      <scheme val="minor"/>
    </font>
    <font>
      <sz val="10"/>
      <name val="Calibri"/>
      <scheme val="minor"/>
    </font>
    <font>
      <b/>
      <sz val="10"/>
      <color theme="0" tint="-4.9989318521683403E-2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9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lightVertical">
        <fgColor theme="6" tint="0.39994506668294322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theme="0"/>
      </patternFill>
    </fill>
  </fills>
  <borders count="4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9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64"/>
      </left>
      <right style="thin">
        <color indexed="9"/>
      </right>
      <top/>
      <bottom style="thin">
        <color indexed="64"/>
      </bottom>
      <diagonal/>
    </border>
    <border>
      <left/>
      <right/>
      <top style="thin">
        <color rgb="FF00206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/>
      <bottom style="thin">
        <color theme="0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8">
    <xf numFmtId="0" fontId="0" fillId="0" borderId="0"/>
    <xf numFmtId="0" fontId="1" fillId="0" borderId="1" applyNumberFormat="0" applyFill="0" applyAlignment="0" applyProtection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15" fillId="0" borderId="0" applyNumberFormat="0" applyFill="0" applyBorder="0" applyAlignment="0" applyProtection="0"/>
  </cellStyleXfs>
  <cellXfs count="109">
    <xf numFmtId="0" fontId="0" fillId="0" borderId="0" xfId="0"/>
    <xf numFmtId="0" fontId="0" fillId="0" borderId="19" xfId="0" applyBorder="1"/>
    <xf numFmtId="0" fontId="3" fillId="0" borderId="19" xfId="2" applyFont="1" applyBorder="1" applyAlignment="1">
      <alignment horizontal="center" vertical="center" wrapText="1"/>
    </xf>
    <xf numFmtId="164" fontId="6" fillId="3" borderId="19" xfId="3" applyNumberFormat="1" applyFont="1" applyFill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0" fillId="0" borderId="0" xfId="0" applyAlignment="1">
      <alignment horizontal="right"/>
    </xf>
    <xf numFmtId="4" fontId="4" fillId="0" borderId="0" xfId="0" applyNumberFormat="1" applyFont="1"/>
    <xf numFmtId="4" fontId="0" fillId="0" borderId="0" xfId="0" applyNumberFormat="1"/>
    <xf numFmtId="166" fontId="0" fillId="0" borderId="0" xfId="0" applyNumberFormat="1"/>
    <xf numFmtId="0" fontId="10" fillId="2" borderId="21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4" fontId="10" fillId="2" borderId="28" xfId="0" applyNumberFormat="1" applyFont="1" applyFill="1" applyBorder="1" applyAlignment="1">
      <alignment horizontal="right" vertical="center" wrapText="1"/>
    </xf>
    <xf numFmtId="0" fontId="10" fillId="2" borderId="31" xfId="0" applyFont="1" applyFill="1" applyBorder="1" applyAlignment="1">
      <alignment horizontal="left" vertical="center" wrapText="1"/>
    </xf>
    <xf numFmtId="4" fontId="10" fillId="2" borderId="32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4" fontId="13" fillId="0" borderId="17" xfId="0" applyNumberFormat="1" applyFont="1" applyBorder="1" applyAlignment="1">
      <alignment horizontal="right" vertical="center" wrapText="1"/>
    </xf>
    <xf numFmtId="0" fontId="10" fillId="2" borderId="27" xfId="0" applyFont="1" applyFill="1" applyBorder="1" applyAlignment="1">
      <alignment horizontal="right" vertical="center" wrapText="1"/>
    </xf>
    <xf numFmtId="0" fontId="12" fillId="0" borderId="0" xfId="0" applyFont="1"/>
    <xf numFmtId="4" fontId="12" fillId="0" borderId="7" xfId="2" applyNumberFormat="1" applyFont="1" applyFill="1" applyBorder="1" applyAlignment="1">
      <alignment horizontal="right" vertical="center" wrapText="1"/>
    </xf>
    <xf numFmtId="0" fontId="10" fillId="2" borderId="33" xfId="0" applyFont="1" applyFill="1" applyBorder="1" applyAlignment="1">
      <alignment horizontal="right" vertical="center" wrapText="1"/>
    </xf>
    <xf numFmtId="4" fontId="10" fillId="2" borderId="33" xfId="0" applyNumberFormat="1" applyFont="1" applyFill="1" applyBorder="1" applyAlignment="1">
      <alignment horizontal="right" vertical="center" wrapText="1"/>
    </xf>
    <xf numFmtId="0" fontId="10" fillId="2" borderId="35" xfId="0" applyFont="1" applyFill="1" applyBorder="1" applyAlignment="1">
      <alignment horizontal="right" vertical="center" wrapText="1"/>
    </xf>
    <xf numFmtId="4" fontId="10" fillId="2" borderId="22" xfId="0" applyNumberFormat="1" applyFont="1" applyFill="1" applyBorder="1" applyAlignment="1">
      <alignment horizontal="right" vertical="center" wrapText="1"/>
    </xf>
    <xf numFmtId="0" fontId="10" fillId="2" borderId="36" xfId="0" applyFont="1" applyFill="1" applyBorder="1" applyAlignment="1">
      <alignment horizontal="left" vertical="center" wrapText="1"/>
    </xf>
    <xf numFmtId="4" fontId="10" fillId="2" borderId="37" xfId="0" applyNumberFormat="1" applyFont="1" applyFill="1" applyBorder="1" applyAlignment="1">
      <alignment horizontal="right" vertical="center" wrapText="1"/>
    </xf>
    <xf numFmtId="0" fontId="13" fillId="0" borderId="0" xfId="4" applyFont="1" applyBorder="1" applyAlignment="1">
      <alignment horizontal="center" vertical="center" wrapText="1"/>
    </xf>
    <xf numFmtId="0" fontId="14" fillId="2" borderId="3" xfId="4" applyFont="1" applyFill="1" applyBorder="1" applyAlignment="1">
      <alignment horizontal="center" vertical="center" wrapText="1"/>
    </xf>
    <xf numFmtId="0" fontId="14" fillId="2" borderId="4" xfId="4" applyFont="1" applyFill="1" applyBorder="1" applyAlignment="1">
      <alignment horizontal="center" vertical="center" wrapText="1"/>
    </xf>
    <xf numFmtId="165" fontId="12" fillId="0" borderId="7" xfId="4" applyNumberFormat="1" applyFont="1" applyFill="1" applyBorder="1" applyAlignment="1">
      <alignment vertical="center" wrapText="1"/>
    </xf>
    <xf numFmtId="0" fontId="14" fillId="2" borderId="3" xfId="4" applyFont="1" applyFill="1" applyBorder="1" applyAlignment="1">
      <alignment horizontal="right" vertical="center" wrapText="1"/>
    </xf>
    <xf numFmtId="165" fontId="14" fillId="2" borderId="4" xfId="4" applyNumberFormat="1" applyFont="1" applyFill="1" applyBorder="1" applyAlignment="1">
      <alignment vertical="center" wrapText="1"/>
    </xf>
    <xf numFmtId="0" fontId="14" fillId="2" borderId="14" xfId="4" applyFont="1" applyFill="1" applyBorder="1" applyAlignment="1">
      <alignment horizontal="right" vertical="center" wrapText="1"/>
    </xf>
    <xf numFmtId="165" fontId="14" fillId="2" borderId="9" xfId="4" applyNumberFormat="1" applyFont="1" applyFill="1" applyBorder="1" applyAlignment="1">
      <alignment vertical="center" wrapText="1"/>
    </xf>
    <xf numFmtId="0" fontId="14" fillId="2" borderId="8" xfId="4" applyFont="1" applyFill="1" applyBorder="1" applyAlignment="1">
      <alignment horizontal="right" vertical="center" wrapText="1"/>
    </xf>
    <xf numFmtId="0" fontId="13" fillId="0" borderId="0" xfId="4" applyFont="1" applyAlignment="1">
      <alignment horizontal="center" vertical="center" wrapText="1"/>
    </xf>
    <xf numFmtId="0" fontId="14" fillId="2" borderId="15" xfId="4" applyFont="1" applyFill="1" applyBorder="1" applyAlignment="1">
      <alignment horizontal="left" vertical="center" wrapText="1" indent="1"/>
    </xf>
    <xf numFmtId="165" fontId="14" fillId="2" borderId="18" xfId="4" applyNumberFormat="1" applyFont="1" applyFill="1" applyBorder="1" applyAlignment="1">
      <alignment vertical="center" wrapText="1"/>
    </xf>
    <xf numFmtId="0" fontId="14" fillId="2" borderId="41" xfId="4" applyFont="1" applyFill="1" applyBorder="1" applyAlignment="1">
      <alignment horizontal="left" vertical="center" wrapText="1" indent="1"/>
    </xf>
    <xf numFmtId="165" fontId="14" fillId="2" borderId="16" xfId="4" quotePrefix="1" applyNumberFormat="1" applyFont="1" applyFill="1" applyBorder="1" applyAlignment="1">
      <alignment vertical="center" wrapText="1"/>
    </xf>
    <xf numFmtId="4" fontId="12" fillId="0" borderId="0" xfId="0" applyNumberFormat="1" applyFont="1"/>
    <xf numFmtId="0" fontId="14" fillId="2" borderId="3" xfId="2" applyFont="1" applyFill="1" applyBorder="1" applyAlignment="1">
      <alignment horizontal="center" vertical="center" wrapText="1"/>
    </xf>
    <xf numFmtId="0" fontId="14" fillId="2" borderId="4" xfId="2" applyFont="1" applyFill="1" applyBorder="1" applyAlignment="1">
      <alignment horizontal="center" vertical="center" wrapText="1"/>
    </xf>
    <xf numFmtId="4" fontId="14" fillId="2" borderId="9" xfId="2" applyNumberFormat="1" applyFont="1" applyFill="1" applyBorder="1" applyAlignment="1">
      <alignment horizontal="right" vertical="center" wrapText="1"/>
    </xf>
    <xf numFmtId="0" fontId="14" fillId="2" borderId="15" xfId="2" applyFont="1" applyFill="1" applyBorder="1" applyAlignment="1">
      <alignment horizontal="left" vertical="center" wrapText="1" indent="1"/>
    </xf>
    <xf numFmtId="4" fontId="14" fillId="2" borderId="18" xfId="2" applyNumberFormat="1" applyFont="1" applyFill="1" applyBorder="1" applyAlignment="1">
      <alignment horizontal="right" vertical="center" wrapText="1"/>
    </xf>
    <xf numFmtId="0" fontId="13" fillId="0" borderId="0" xfId="2" applyFont="1" applyBorder="1" applyAlignment="1">
      <alignment horizontal="center" vertical="center" wrapText="1"/>
    </xf>
    <xf numFmtId="4" fontId="13" fillId="0" borderId="17" xfId="2" applyNumberFormat="1" applyFont="1" applyBorder="1" applyAlignment="1">
      <alignment horizontal="right" vertical="center" wrapText="1"/>
    </xf>
    <xf numFmtId="0" fontId="14" fillId="2" borderId="14" xfId="2" applyFont="1" applyFill="1" applyBorder="1" applyAlignment="1">
      <alignment horizontal="right" vertical="center" wrapText="1"/>
    </xf>
    <xf numFmtId="0" fontId="13" fillId="0" borderId="0" xfId="2" applyFont="1" applyAlignment="1">
      <alignment horizontal="center" vertical="center" wrapText="1"/>
    </xf>
    <xf numFmtId="4" fontId="14" fillId="2" borderId="9" xfId="2" applyNumberFormat="1" applyFont="1" applyFill="1" applyBorder="1" applyAlignment="1">
      <alignment horizontal="right" vertical="center" wrapText="1" indent="1"/>
    </xf>
    <xf numFmtId="4" fontId="13" fillId="0" borderId="17" xfId="2" applyNumberFormat="1" applyFont="1" applyBorder="1" applyAlignment="1">
      <alignment horizontal="right" vertical="center" wrapText="1" indent="1"/>
    </xf>
    <xf numFmtId="0" fontId="14" fillId="2" borderId="3" xfId="2" applyFont="1" applyFill="1" applyBorder="1" applyAlignment="1">
      <alignment horizontal="right" vertical="center" wrapText="1"/>
    </xf>
    <xf numFmtId="4" fontId="14" fillId="2" borderId="18" xfId="2" applyNumberFormat="1" applyFont="1" applyFill="1" applyBorder="1" applyAlignment="1">
      <alignment horizontal="right" vertical="center" wrapText="1" indent="1"/>
    </xf>
    <xf numFmtId="4" fontId="14" fillId="2" borderId="9" xfId="2" applyNumberFormat="1" applyFont="1" applyFill="1" applyBorder="1" applyAlignment="1">
      <alignment vertical="center" wrapText="1"/>
    </xf>
    <xf numFmtId="0" fontId="14" fillId="2" borderId="15" xfId="2" applyFont="1" applyFill="1" applyBorder="1" applyAlignment="1">
      <alignment horizontal="center" vertical="center" wrapText="1"/>
    </xf>
    <xf numFmtId="4" fontId="12" fillId="0" borderId="7" xfId="2" applyNumberFormat="1" applyFont="1" applyFill="1" applyBorder="1" applyAlignment="1">
      <alignment vertical="center" wrapText="1"/>
    </xf>
    <xf numFmtId="4" fontId="14" fillId="2" borderId="4" xfId="2" applyNumberFormat="1" applyFont="1" applyFill="1" applyBorder="1" applyAlignment="1">
      <alignment vertical="center" wrapText="1"/>
    </xf>
    <xf numFmtId="4" fontId="14" fillId="2" borderId="16" xfId="2" quotePrefix="1" applyNumberFormat="1" applyFont="1" applyFill="1" applyBorder="1" applyAlignment="1">
      <alignment vertical="center" wrapText="1"/>
    </xf>
    <xf numFmtId="0" fontId="9" fillId="0" borderId="43" xfId="0" applyFont="1" applyBorder="1"/>
    <xf numFmtId="164" fontId="8" fillId="4" borderId="42" xfId="1" applyNumberFormat="1" applyFont="1" applyFill="1" applyBorder="1" applyAlignment="1">
      <alignment vertical="center"/>
    </xf>
    <xf numFmtId="0" fontId="16" fillId="0" borderId="0" xfId="7" applyFont="1" applyBorder="1"/>
    <xf numFmtId="0" fontId="0" fillId="0" borderId="0" xfId="0" applyBorder="1"/>
    <xf numFmtId="0" fontId="0" fillId="0" borderId="0" xfId="0" applyBorder="1" applyAlignment="1">
      <alignment horizontal="right"/>
    </xf>
    <xf numFmtId="4" fontId="17" fillId="0" borderId="0" xfId="0" applyNumberFormat="1" applyFont="1"/>
    <xf numFmtId="0" fontId="12" fillId="0" borderId="7" xfId="2" applyFont="1" applyFill="1" applyBorder="1" applyAlignment="1">
      <alignment horizontal="left" vertical="center" wrapText="1" indent="1"/>
    </xf>
    <xf numFmtId="0" fontId="12" fillId="0" borderId="6" xfId="2" applyFont="1" applyFill="1" applyBorder="1" applyAlignment="1">
      <alignment horizontal="left" vertical="center" wrapText="1" indent="1"/>
    </xf>
    <xf numFmtId="167" fontId="12" fillId="0" borderId="0" xfId="0" applyNumberFormat="1" applyFont="1"/>
    <xf numFmtId="168" fontId="12" fillId="0" borderId="0" xfId="0" applyNumberFormat="1" applyFont="1"/>
    <xf numFmtId="166" fontId="12" fillId="0" borderId="0" xfId="0" applyNumberFormat="1" applyFont="1"/>
    <xf numFmtId="0" fontId="12" fillId="0" borderId="34" xfId="0" applyFont="1" applyBorder="1" applyAlignment="1">
      <alignment vertical="center"/>
    </xf>
    <xf numFmtId="0" fontId="12" fillId="0" borderId="44" xfId="0" applyFont="1" applyBorder="1" applyAlignment="1">
      <alignment vertical="center"/>
    </xf>
    <xf numFmtId="0" fontId="12" fillId="0" borderId="17" xfId="4" applyFont="1" applyFill="1" applyBorder="1" applyAlignment="1">
      <alignment horizontal="left" vertical="center" wrapText="1" indent="1"/>
    </xf>
    <xf numFmtId="0" fontId="12" fillId="0" borderId="7" xfId="4" applyFont="1" applyFill="1" applyBorder="1" applyAlignment="1">
      <alignment horizontal="left" vertical="center" wrapText="1" indent="1"/>
    </xf>
    <xf numFmtId="0" fontId="12" fillId="0" borderId="7" xfId="4" applyFont="1" applyFill="1" applyBorder="1" applyAlignment="1">
      <alignment horizontal="left" vertical="center" indent="1"/>
    </xf>
    <xf numFmtId="169" fontId="12" fillId="0" borderId="0" xfId="0" applyNumberFormat="1" applyFont="1"/>
    <xf numFmtId="165" fontId="12" fillId="0" borderId="46" xfId="4" applyNumberFormat="1" applyFont="1" applyFill="1" applyBorder="1" applyAlignment="1">
      <alignment vertical="center" wrapText="1"/>
    </xf>
    <xf numFmtId="4" fontId="14" fillId="2" borderId="45" xfId="2" applyNumberFormat="1" applyFont="1" applyFill="1" applyBorder="1" applyAlignment="1">
      <alignment horizontal="right" vertical="center" wrapText="1"/>
    </xf>
    <xf numFmtId="170" fontId="12" fillId="0" borderId="0" xfId="0" applyNumberFormat="1" applyFont="1"/>
    <xf numFmtId="0" fontId="10" fillId="5" borderId="29" xfId="0" applyFont="1" applyFill="1" applyBorder="1" applyAlignment="1">
      <alignment horizontal="center" vertical="center" textRotation="90" wrapText="1"/>
    </xf>
    <xf numFmtId="0" fontId="10" fillId="5" borderId="0" xfId="0" applyFont="1" applyFill="1" applyBorder="1" applyAlignment="1">
      <alignment horizontal="center" vertical="center" textRotation="90" wrapText="1"/>
    </xf>
    <xf numFmtId="0" fontId="10" fillId="5" borderId="24" xfId="0" applyFont="1" applyFill="1" applyBorder="1" applyAlignment="1">
      <alignment horizontal="center" vertical="center" wrapText="1"/>
    </xf>
    <xf numFmtId="0" fontId="10" fillId="5" borderId="25" xfId="0" applyFont="1" applyFill="1" applyBorder="1" applyAlignment="1">
      <alignment horizontal="center" vertical="center" wrapText="1"/>
    </xf>
    <xf numFmtId="0" fontId="10" fillId="5" borderId="26" xfId="0" applyFont="1" applyFill="1" applyBorder="1" applyAlignment="1">
      <alignment horizontal="center" vertical="center" wrapText="1"/>
    </xf>
    <xf numFmtId="0" fontId="10" fillId="5" borderId="20" xfId="0" applyFont="1" applyFill="1" applyBorder="1" applyAlignment="1">
      <alignment horizontal="center" vertical="center" wrapText="1"/>
    </xf>
    <xf numFmtId="0" fontId="10" fillId="5" borderId="30" xfId="0" applyFont="1" applyFill="1" applyBorder="1" applyAlignment="1">
      <alignment horizontal="center" vertical="center" wrapText="1"/>
    </xf>
    <xf numFmtId="0" fontId="11" fillId="0" borderId="0" xfId="2" applyFont="1" applyBorder="1" applyAlignment="1">
      <alignment horizontal="center" vertical="center" wrapText="1"/>
    </xf>
    <xf numFmtId="0" fontId="10" fillId="5" borderId="23" xfId="0" applyFont="1" applyFill="1" applyBorder="1" applyAlignment="1">
      <alignment horizontal="center" vertical="center" textRotation="90" wrapText="1"/>
    </xf>
    <xf numFmtId="0" fontId="10" fillId="5" borderId="5" xfId="0" applyFont="1" applyFill="1" applyBorder="1" applyAlignment="1">
      <alignment horizontal="center" vertical="center" textRotation="90" wrapText="1"/>
    </xf>
    <xf numFmtId="0" fontId="10" fillId="5" borderId="24" xfId="0" applyFont="1" applyFill="1" applyBorder="1" applyAlignment="1">
      <alignment horizontal="center" vertical="center" textRotation="90" wrapText="1"/>
    </xf>
    <xf numFmtId="0" fontId="10" fillId="5" borderId="25" xfId="0" applyFont="1" applyFill="1" applyBorder="1" applyAlignment="1">
      <alignment horizontal="center" vertical="center" textRotation="90" wrapText="1"/>
    </xf>
    <xf numFmtId="0" fontId="10" fillId="5" borderId="26" xfId="0" applyFont="1" applyFill="1" applyBorder="1" applyAlignment="1">
      <alignment horizontal="center" vertical="center" textRotation="90" wrapText="1"/>
    </xf>
    <xf numFmtId="0" fontId="11" fillId="0" borderId="2" xfId="2" applyFont="1" applyBorder="1" applyAlignment="1">
      <alignment horizontal="center" vertical="center" wrapText="1"/>
    </xf>
    <xf numFmtId="0" fontId="14" fillId="5" borderId="24" xfId="2" applyFont="1" applyFill="1" applyBorder="1" applyAlignment="1">
      <alignment horizontal="center" vertical="center" textRotation="90" wrapText="1"/>
    </xf>
    <xf numFmtId="0" fontId="14" fillId="5" borderId="25" xfId="2" applyFont="1" applyFill="1" applyBorder="1" applyAlignment="1">
      <alignment horizontal="center" vertical="center" textRotation="90" wrapText="1"/>
    </xf>
    <xf numFmtId="0" fontId="14" fillId="5" borderId="26" xfId="2" applyFont="1" applyFill="1" applyBorder="1" applyAlignment="1">
      <alignment horizontal="center" vertical="center" textRotation="90" wrapText="1"/>
    </xf>
    <xf numFmtId="0" fontId="10" fillId="5" borderId="34" xfId="0" applyFont="1" applyFill="1" applyBorder="1" applyAlignment="1">
      <alignment horizontal="center" vertical="center" textRotation="90" wrapText="1"/>
    </xf>
    <xf numFmtId="0" fontId="10" fillId="5" borderId="10" xfId="0" applyFont="1" applyFill="1" applyBorder="1" applyAlignment="1">
      <alignment horizontal="center" vertical="center" textRotation="90" wrapText="1"/>
    </xf>
    <xf numFmtId="0" fontId="10" fillId="5" borderId="11" xfId="0" applyFont="1" applyFill="1" applyBorder="1" applyAlignment="1">
      <alignment horizontal="center" vertical="center" textRotation="90" wrapText="1"/>
    </xf>
    <xf numFmtId="0" fontId="14" fillId="2" borderId="39" xfId="4" applyFont="1" applyFill="1" applyBorder="1" applyAlignment="1">
      <alignment horizontal="center" vertical="center" textRotation="90" wrapText="1"/>
    </xf>
    <xf numFmtId="0" fontId="14" fillId="2" borderId="40" xfId="4" applyFont="1" applyFill="1" applyBorder="1" applyAlignment="1">
      <alignment horizontal="center" vertical="center" textRotation="90" wrapText="1"/>
    </xf>
    <xf numFmtId="0" fontId="14" fillId="2" borderId="0" xfId="4" applyFont="1" applyFill="1" applyBorder="1" applyAlignment="1">
      <alignment horizontal="center" vertical="center" textRotation="90" wrapText="1"/>
    </xf>
    <xf numFmtId="0" fontId="14" fillId="2" borderId="12" xfId="4" applyFont="1" applyFill="1" applyBorder="1" applyAlignment="1">
      <alignment horizontal="center" vertical="center" textRotation="90" wrapText="1"/>
    </xf>
    <xf numFmtId="0" fontId="14" fillId="2" borderId="38" xfId="4" applyFont="1" applyFill="1" applyBorder="1" applyAlignment="1">
      <alignment horizontal="center" vertical="center" textRotation="90" wrapText="1"/>
    </xf>
    <xf numFmtId="0" fontId="14" fillId="2" borderId="11" xfId="4" applyFont="1" applyFill="1" applyBorder="1" applyAlignment="1">
      <alignment horizontal="center" vertical="center" textRotation="90" wrapText="1"/>
    </xf>
    <xf numFmtId="0" fontId="14" fillId="2" borderId="13" xfId="4" applyFont="1" applyFill="1" applyBorder="1" applyAlignment="1">
      <alignment horizontal="center" vertical="center" textRotation="90" wrapText="1"/>
    </xf>
    <xf numFmtId="0" fontId="14" fillId="2" borderId="0" xfId="2" applyFont="1" applyFill="1" applyBorder="1" applyAlignment="1">
      <alignment horizontal="center" vertical="center" textRotation="90" wrapText="1"/>
    </xf>
    <xf numFmtId="0" fontId="14" fillId="2" borderId="12" xfId="2" applyFont="1" applyFill="1" applyBorder="1" applyAlignment="1">
      <alignment horizontal="center" vertical="center" textRotation="90" wrapText="1"/>
    </xf>
    <xf numFmtId="0" fontId="14" fillId="2" borderId="11" xfId="2" applyFont="1" applyFill="1" applyBorder="1" applyAlignment="1">
      <alignment horizontal="center" vertical="center" textRotation="90" wrapText="1"/>
    </xf>
    <xf numFmtId="0" fontId="14" fillId="2" borderId="13" xfId="2" applyFont="1" applyFill="1" applyBorder="1" applyAlignment="1">
      <alignment horizontal="center" vertical="center" textRotation="90" wrapText="1"/>
    </xf>
  </cellXfs>
  <cellStyles count="8">
    <cellStyle name="Cabeçalho 1" xfId="1" builtinId="16"/>
    <cellStyle name="Hiperligação" xfId="7" builtinId="8"/>
    <cellStyle name="Normal" xfId="0" builtinId="0"/>
    <cellStyle name="Normal 2" xfId="5"/>
    <cellStyle name="Normal 2 2" xfId="6"/>
    <cellStyle name="Normal 3" xfId="2"/>
    <cellStyle name="Normal 3 2" xfId="4"/>
    <cellStyle name="Normal 5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9"/>
  <sheetViews>
    <sheetView tabSelected="1" zoomScaleNormal="100" workbookViewId="0"/>
  </sheetViews>
  <sheetFormatPr defaultRowHeight="15" x14ac:dyDescent="0.25"/>
  <cols>
    <col min="2" max="2" width="4" customWidth="1"/>
    <col min="3" max="3" width="81.42578125" bestFit="1" customWidth="1"/>
    <col min="4" max="4" width="13" bestFit="1" customWidth="1"/>
    <col min="5" max="5" width="13.42578125" bestFit="1" customWidth="1"/>
    <col min="6" max="6" width="15" bestFit="1" customWidth="1"/>
  </cols>
  <sheetData>
    <row r="3" spans="2:3" ht="31.5" x14ac:dyDescent="0.25">
      <c r="B3" s="1"/>
      <c r="C3" s="2" t="s">
        <v>49</v>
      </c>
    </row>
    <row r="4" spans="2:3" x14ac:dyDescent="0.25">
      <c r="B4" s="1"/>
      <c r="C4" s="1"/>
    </row>
    <row r="5" spans="2:3" ht="18.75" x14ac:dyDescent="0.25">
      <c r="B5" s="3"/>
      <c r="C5" s="4" t="s">
        <v>11</v>
      </c>
    </row>
    <row r="6" spans="2:3" ht="18.75" x14ac:dyDescent="0.25">
      <c r="C6" s="59"/>
    </row>
    <row r="7" spans="2:3" ht="18.75" x14ac:dyDescent="0.3">
      <c r="B7" s="58">
        <v>1</v>
      </c>
      <c r="C7" s="60" t="s">
        <v>12</v>
      </c>
    </row>
    <row r="8" spans="2:3" ht="18.75" x14ac:dyDescent="0.3">
      <c r="B8" s="58">
        <v>2</v>
      </c>
      <c r="C8" s="60" t="s">
        <v>13</v>
      </c>
    </row>
    <row r="9" spans="2:3" ht="18.75" x14ac:dyDescent="0.3">
      <c r="B9" s="58">
        <v>3</v>
      </c>
      <c r="C9" s="60" t="s">
        <v>14</v>
      </c>
    </row>
    <row r="10" spans="2:3" ht="18.75" x14ac:dyDescent="0.3">
      <c r="B10" s="58">
        <v>4</v>
      </c>
      <c r="C10" s="60" t="s">
        <v>15</v>
      </c>
    </row>
    <row r="11" spans="2:3" ht="18.75" x14ac:dyDescent="0.3">
      <c r="B11" s="58">
        <v>5</v>
      </c>
      <c r="C11" s="60" t="s">
        <v>16</v>
      </c>
    </row>
    <row r="12" spans="2:3" ht="18.75" x14ac:dyDescent="0.3">
      <c r="B12" s="58">
        <v>6</v>
      </c>
      <c r="C12" s="60" t="s">
        <v>17</v>
      </c>
    </row>
    <row r="13" spans="2:3" ht="18.75" x14ac:dyDescent="0.3">
      <c r="B13" s="58">
        <v>7</v>
      </c>
      <c r="C13" s="60" t="s">
        <v>18</v>
      </c>
    </row>
    <row r="14" spans="2:3" ht="18.75" x14ac:dyDescent="0.3">
      <c r="B14" s="58">
        <v>8</v>
      </c>
      <c r="C14" s="60" t="s">
        <v>0</v>
      </c>
    </row>
    <row r="15" spans="2:3" x14ac:dyDescent="0.25">
      <c r="C15" s="61"/>
    </row>
    <row r="16" spans="2:3" x14ac:dyDescent="0.25">
      <c r="C16" s="61"/>
    </row>
    <row r="17" spans="3:6" x14ac:dyDescent="0.25">
      <c r="C17" s="61"/>
    </row>
    <row r="18" spans="3:6" x14ac:dyDescent="0.25">
      <c r="C18" s="62"/>
      <c r="D18" s="63"/>
      <c r="E18" s="6"/>
    </row>
    <row r="19" spans="3:6" x14ac:dyDescent="0.25">
      <c r="C19" s="5"/>
      <c r="D19" s="6"/>
      <c r="E19" s="6"/>
      <c r="F19" s="6"/>
    </row>
    <row r="20" spans="3:6" x14ac:dyDescent="0.25">
      <c r="C20" s="5"/>
      <c r="D20" s="6"/>
      <c r="E20" s="6"/>
      <c r="F20" s="6"/>
    </row>
    <row r="21" spans="3:6" x14ac:dyDescent="0.25">
      <c r="C21" s="5"/>
      <c r="D21" s="6"/>
      <c r="E21" s="6"/>
      <c r="F21" s="6"/>
    </row>
    <row r="22" spans="3:6" x14ac:dyDescent="0.25">
      <c r="C22" s="5"/>
      <c r="D22" s="6"/>
      <c r="E22" s="6"/>
      <c r="F22" s="6"/>
    </row>
    <row r="23" spans="3:6" x14ac:dyDescent="0.25">
      <c r="C23" s="5"/>
      <c r="D23" s="6"/>
      <c r="E23" s="6"/>
      <c r="F23" s="6"/>
    </row>
    <row r="24" spans="3:6" x14ac:dyDescent="0.25">
      <c r="C24" s="5"/>
      <c r="D24" s="6"/>
      <c r="E24" s="6"/>
      <c r="F24" s="6"/>
    </row>
    <row r="25" spans="3:6" x14ac:dyDescent="0.25">
      <c r="C25" s="5"/>
      <c r="D25" s="6"/>
      <c r="E25" s="6"/>
      <c r="F25" s="6"/>
    </row>
    <row r="26" spans="3:6" x14ac:dyDescent="0.25">
      <c r="C26" s="5"/>
      <c r="D26" s="6"/>
      <c r="E26" s="6"/>
      <c r="F26" s="6"/>
    </row>
    <row r="27" spans="3:6" x14ac:dyDescent="0.25">
      <c r="D27" s="6"/>
      <c r="E27" s="6"/>
      <c r="F27" s="6"/>
    </row>
    <row r="28" spans="3:6" x14ac:dyDescent="0.25">
      <c r="D28" s="6"/>
      <c r="E28" s="6"/>
    </row>
    <row r="29" spans="3:6" x14ac:dyDescent="0.25">
      <c r="E29" s="6"/>
    </row>
  </sheetData>
  <sheetProtection algorithmName="SHA-512" hashValue="AegSQE1Ele2opP1QRYhfYbeqZxN5APB3Uf52U63TIS3fDFxMRzczv0ccTTQ0NVOG/maSKDTWBDfUbrci5hx80g==" saltValue="irjUg6Ep3Nw3perEtwLdcg==" spinCount="100000" sheet="1" objects="1" scenarios="1"/>
  <hyperlinks>
    <hyperlink ref="C7" location="'Agregado por Beneficio IEC'!A1" display="Impostos Especiais de Consumo"/>
    <hyperlink ref="C8" location="'Agregado por Beneficio ISV'!A1" display="Imposto sobre Veículos"/>
    <hyperlink ref="C9" location="'Agregado por Beneficio IRC'!A1" display="Imposto sobre o Rendimento das Pessoas Colectivas"/>
    <hyperlink ref="C10" location="'Agregado por Beneficio IMT'!A1" display="Imposto Municipal sobre as Transmissões Onerosas de Imóveis"/>
    <hyperlink ref="C11" location="'Agregado por Beneficio IS'!A1" display="Imposto do Selo"/>
    <hyperlink ref="C12" location="'Agregado por Beneficio IUC'!A1" display="Imposto Único de Circulação"/>
    <hyperlink ref="C13" location="'Agregado por Beneficio IVA'!A1" display="Imposto Sobre o valor Acrescentado"/>
    <hyperlink ref="C14" location="'Agregado por Beneficio IMI'!A1" display="Imposto Municipal sobre Imóveis"/>
  </hyperlinks>
  <pageMargins left="0.7" right="0.7" top="0.75" bottom="0.75" header="0.3" footer="0.3"/>
  <pageSetup paperSize="9" orientation="landscape" r:id="rId1"/>
  <colBreaks count="1" manualBreakCount="1">
    <brk id="1" max="1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33"/>
  <sheetViews>
    <sheetView zoomScaleNormal="100" workbookViewId="0"/>
  </sheetViews>
  <sheetFormatPr defaultRowHeight="15" x14ac:dyDescent="0.25"/>
  <cols>
    <col min="1" max="1" width="5.7109375" style="17" customWidth="1"/>
    <col min="2" max="2" width="6.7109375" style="17" customWidth="1"/>
    <col min="3" max="3" width="90.7109375" style="17" customWidth="1"/>
    <col min="4" max="4" width="20.7109375" style="17" customWidth="1"/>
    <col min="5" max="5" width="13.42578125" bestFit="1" customWidth="1"/>
    <col min="6" max="6" width="51.5703125" customWidth="1"/>
  </cols>
  <sheetData>
    <row r="1" spans="1:4" ht="15.75" customHeight="1" x14ac:dyDescent="0.25"/>
    <row r="2" spans="1:4" ht="15.75" customHeight="1" x14ac:dyDescent="0.25">
      <c r="A2" s="85" t="s">
        <v>48</v>
      </c>
      <c r="B2" s="85"/>
      <c r="C2" s="85"/>
      <c r="D2" s="85"/>
    </row>
    <row r="3" spans="1:4" ht="15.75" customHeight="1" x14ac:dyDescent="0.25">
      <c r="A3" s="85" t="s">
        <v>12</v>
      </c>
      <c r="B3" s="85"/>
      <c r="C3" s="91"/>
      <c r="D3" s="91"/>
    </row>
    <row r="4" spans="1:4" ht="22.5" customHeight="1" x14ac:dyDescent="0.25">
      <c r="A4" s="69"/>
      <c r="B4" s="70"/>
      <c r="C4" s="9" t="s">
        <v>1</v>
      </c>
      <c r="D4" s="10" t="s">
        <v>2</v>
      </c>
    </row>
    <row r="5" spans="1:4" ht="15.75" customHeight="1" x14ac:dyDescent="0.25">
      <c r="A5" s="86" t="s">
        <v>19</v>
      </c>
      <c r="B5" s="88" t="s">
        <v>20</v>
      </c>
      <c r="C5" s="64" t="s">
        <v>50</v>
      </c>
      <c r="D5" s="15">
        <v>5326692.8170000017</v>
      </c>
    </row>
    <row r="6" spans="1:4" ht="15.75" customHeight="1" x14ac:dyDescent="0.25">
      <c r="A6" s="87"/>
      <c r="B6" s="89"/>
      <c r="C6" s="64" t="s">
        <v>51</v>
      </c>
      <c r="D6" s="15">
        <v>41332207.733999804</v>
      </c>
    </row>
    <row r="7" spans="1:4" ht="15.75" customHeight="1" x14ac:dyDescent="0.25">
      <c r="A7" s="87"/>
      <c r="B7" s="89"/>
      <c r="C7" s="64" t="s">
        <v>52</v>
      </c>
      <c r="D7" s="15">
        <v>3300145.5060000005</v>
      </c>
    </row>
    <row r="8" spans="1:4" ht="15.75" customHeight="1" x14ac:dyDescent="0.25">
      <c r="A8" s="87"/>
      <c r="B8" s="89"/>
      <c r="C8" s="64" t="s">
        <v>53</v>
      </c>
      <c r="D8" s="15">
        <v>4758112.5300000198</v>
      </c>
    </row>
    <row r="9" spans="1:4" ht="22.5" customHeight="1" x14ac:dyDescent="0.25">
      <c r="A9" s="87"/>
      <c r="B9" s="90"/>
      <c r="C9" s="16" t="s">
        <v>21</v>
      </c>
      <c r="D9" s="11">
        <f>SUM(D5:D8)</f>
        <v>54717158.586999819</v>
      </c>
    </row>
    <row r="10" spans="1:4" ht="15.75" customHeight="1" x14ac:dyDescent="0.25">
      <c r="A10" s="87"/>
      <c r="B10" s="88" t="s">
        <v>22</v>
      </c>
      <c r="C10" s="64" t="s">
        <v>54</v>
      </c>
      <c r="D10" s="15">
        <v>189587.59000000003</v>
      </c>
    </row>
    <row r="11" spans="1:4" ht="15.75" customHeight="1" x14ac:dyDescent="0.25">
      <c r="A11" s="87"/>
      <c r="B11" s="89"/>
      <c r="C11" s="64" t="s">
        <v>55</v>
      </c>
      <c r="D11" s="15">
        <v>2301998.7889999999</v>
      </c>
    </row>
    <row r="12" spans="1:4" ht="25.5" x14ac:dyDescent="0.25">
      <c r="A12" s="87"/>
      <c r="B12" s="89"/>
      <c r="C12" s="64" t="s">
        <v>56</v>
      </c>
      <c r="D12" s="15">
        <v>23943698.752455018</v>
      </c>
    </row>
    <row r="13" spans="1:4" ht="25.5" x14ac:dyDescent="0.25">
      <c r="A13" s="87"/>
      <c r="B13" s="89"/>
      <c r="C13" s="64" t="s">
        <v>57</v>
      </c>
      <c r="D13" s="15">
        <v>35450569.518692002</v>
      </c>
    </row>
    <row r="14" spans="1:4" ht="25.5" x14ac:dyDescent="0.25">
      <c r="A14" s="87"/>
      <c r="B14" s="89"/>
      <c r="C14" s="64" t="s">
        <v>58</v>
      </c>
      <c r="D14" s="15">
        <v>71084403.48999998</v>
      </c>
    </row>
    <row r="15" spans="1:4" ht="15.75" customHeight="1" x14ac:dyDescent="0.25">
      <c r="A15" s="87"/>
      <c r="B15" s="89"/>
      <c r="C15" s="64" t="s">
        <v>59</v>
      </c>
      <c r="D15" s="15">
        <v>2431371.8679999993</v>
      </c>
    </row>
    <row r="16" spans="1:4" ht="25.5" x14ac:dyDescent="0.25">
      <c r="A16" s="87"/>
      <c r="B16" s="89"/>
      <c r="C16" s="64" t="s">
        <v>60</v>
      </c>
      <c r="D16" s="15">
        <v>9566693.9955800008</v>
      </c>
    </row>
    <row r="17" spans="1:4" ht="22.5" customHeight="1" x14ac:dyDescent="0.25">
      <c r="A17" s="87"/>
      <c r="B17" s="90"/>
      <c r="C17" s="16" t="s">
        <v>23</v>
      </c>
      <c r="D17" s="11">
        <f>SUM(D10:D16)</f>
        <v>144968324.00372699</v>
      </c>
    </row>
    <row r="18" spans="1:4" ht="15.75" customHeight="1" x14ac:dyDescent="0.25">
      <c r="A18" s="78" t="s">
        <v>25</v>
      </c>
      <c r="B18" s="80" t="s">
        <v>20</v>
      </c>
      <c r="C18" s="64" t="s">
        <v>61</v>
      </c>
      <c r="D18" s="15">
        <v>8975.82</v>
      </c>
    </row>
    <row r="19" spans="1:4" ht="15.75" customHeight="1" x14ac:dyDescent="0.25">
      <c r="A19" s="79"/>
      <c r="B19" s="81"/>
      <c r="C19" s="64" t="s">
        <v>62</v>
      </c>
      <c r="D19" s="15">
        <v>1136789.9100000018</v>
      </c>
    </row>
    <row r="20" spans="1:4" ht="15.75" customHeight="1" x14ac:dyDescent="0.25">
      <c r="A20" s="79"/>
      <c r="B20" s="81"/>
      <c r="C20" s="64" t="s">
        <v>63</v>
      </c>
      <c r="D20" s="15">
        <v>4102065.8899999913</v>
      </c>
    </row>
    <row r="21" spans="1:4" ht="15.75" customHeight="1" x14ac:dyDescent="0.25">
      <c r="A21" s="79"/>
      <c r="B21" s="81"/>
      <c r="C21" s="64" t="s">
        <v>64</v>
      </c>
      <c r="D21" s="15">
        <v>311871.14999999997</v>
      </c>
    </row>
    <row r="22" spans="1:4" ht="22.5" customHeight="1" x14ac:dyDescent="0.25">
      <c r="A22" s="79"/>
      <c r="B22" s="82"/>
      <c r="C22" s="16" t="s">
        <v>26</v>
      </c>
      <c r="D22" s="11">
        <f>SUM(D18:D21)</f>
        <v>5559702.769999994</v>
      </c>
    </row>
    <row r="23" spans="1:4" ht="15.75" customHeight="1" x14ac:dyDescent="0.25">
      <c r="A23" s="79"/>
      <c r="B23" s="80" t="s">
        <v>22</v>
      </c>
      <c r="C23" s="64" t="s">
        <v>65</v>
      </c>
      <c r="D23" s="15">
        <v>10148514.298236901</v>
      </c>
    </row>
    <row r="24" spans="1:4" ht="25.5" x14ac:dyDescent="0.25">
      <c r="A24" s="79"/>
      <c r="B24" s="81"/>
      <c r="C24" s="64" t="s">
        <v>66</v>
      </c>
      <c r="D24" s="15">
        <v>55062248.672016367</v>
      </c>
    </row>
    <row r="25" spans="1:4" ht="15.75" customHeight="1" x14ac:dyDescent="0.25">
      <c r="A25" s="79"/>
      <c r="B25" s="81"/>
      <c r="C25" s="64" t="s">
        <v>67</v>
      </c>
      <c r="D25" s="15">
        <v>3781552.695679999</v>
      </c>
    </row>
    <row r="26" spans="1:4" ht="15.75" customHeight="1" x14ac:dyDescent="0.25">
      <c r="A26" s="79"/>
      <c r="B26" s="81"/>
      <c r="C26" s="64" t="s">
        <v>68</v>
      </c>
      <c r="D26" s="15">
        <v>1920479.8960640007</v>
      </c>
    </row>
    <row r="27" spans="1:4" ht="22.5" customHeight="1" x14ac:dyDescent="0.25">
      <c r="A27" s="79"/>
      <c r="B27" s="82"/>
      <c r="C27" s="16" t="s">
        <v>27</v>
      </c>
      <c r="D27" s="11">
        <f>SUM(D23:D26)</f>
        <v>70912795.561997265</v>
      </c>
    </row>
    <row r="28" spans="1:4" ht="15.75" customHeight="1" x14ac:dyDescent="0.25">
      <c r="A28" s="79"/>
      <c r="B28" s="83" t="s">
        <v>24</v>
      </c>
      <c r="C28" s="64" t="s">
        <v>69</v>
      </c>
      <c r="D28" s="15">
        <v>15965398.200000001</v>
      </c>
    </row>
    <row r="29" spans="1:4" ht="22.5" customHeight="1" x14ac:dyDescent="0.25">
      <c r="A29" s="79"/>
      <c r="B29" s="84"/>
      <c r="C29" s="16" t="s">
        <v>28</v>
      </c>
      <c r="D29" s="11">
        <f>SUM(D28)</f>
        <v>15965398.200000001</v>
      </c>
    </row>
    <row r="30" spans="1:4" ht="22.5" customHeight="1" x14ac:dyDescent="0.25">
      <c r="A30" s="14"/>
      <c r="B30" s="14"/>
      <c r="C30" s="12" t="s">
        <v>7</v>
      </c>
      <c r="D30" s="13">
        <f>+D29+D27+D22+D17+D9</f>
        <v>292123379.12272406</v>
      </c>
    </row>
    <row r="32" spans="1:4" x14ac:dyDescent="0.25">
      <c r="D32" s="66"/>
    </row>
    <row r="33" spans="4:4" x14ac:dyDescent="0.25">
      <c r="D33" s="74"/>
    </row>
  </sheetData>
  <sheetProtection algorithmName="SHA-512" hashValue="oHGeCpzoYn0oYvjdMUwKzgi1jrCY5BZDauUk1X35kGHAFQXE1M5VTKpz5wTZ2/aBlpM/saMHKCkQqOshT9f3OA==" saltValue="F/y/E/r0NnZMRz+OI9RBDg==" spinCount="100000" sheet="1" objects="1" scenarios="1"/>
  <mergeCells count="9">
    <mergeCell ref="A18:A29"/>
    <mergeCell ref="B18:B22"/>
    <mergeCell ref="B28:B29"/>
    <mergeCell ref="A2:D2"/>
    <mergeCell ref="A5:A17"/>
    <mergeCell ref="B5:B9"/>
    <mergeCell ref="B10:B17"/>
    <mergeCell ref="B23:B27"/>
    <mergeCell ref="A3:D3"/>
  </mergeCells>
  <pageMargins left="0.7" right="0.7" top="0.75" bottom="0.75" header="0.3" footer="0.3"/>
  <pageSetup scale="79" orientation="portrait" r:id="rId1"/>
  <colBreaks count="1" manualBreakCount="1">
    <brk id="2" max="4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2:D29"/>
  <sheetViews>
    <sheetView workbookViewId="0"/>
  </sheetViews>
  <sheetFormatPr defaultRowHeight="15" x14ac:dyDescent="0.25"/>
  <cols>
    <col min="1" max="1" width="6.7109375" style="17" customWidth="1"/>
    <col min="2" max="2" width="98.42578125" style="17" customWidth="1"/>
    <col min="3" max="3" width="20.7109375" style="17" customWidth="1"/>
    <col min="5" max="5" width="44.7109375" customWidth="1"/>
  </cols>
  <sheetData>
    <row r="2" spans="1:4" ht="16.5" customHeight="1" x14ac:dyDescent="0.25">
      <c r="A2" s="85" t="s">
        <v>48</v>
      </c>
      <c r="B2" s="85"/>
      <c r="C2" s="85"/>
    </row>
    <row r="3" spans="1:4" ht="16.5" customHeight="1" x14ac:dyDescent="0.25">
      <c r="A3" s="45"/>
      <c r="B3" s="91" t="s">
        <v>13</v>
      </c>
      <c r="C3" s="91"/>
    </row>
    <row r="4" spans="1:4" ht="22.5" customHeight="1" x14ac:dyDescent="0.25">
      <c r="A4" s="14"/>
      <c r="B4" s="9" t="s">
        <v>1</v>
      </c>
      <c r="C4" s="10" t="s">
        <v>2</v>
      </c>
    </row>
    <row r="5" spans="1:4" ht="16.5" customHeight="1" x14ac:dyDescent="0.25">
      <c r="A5" s="92" t="s">
        <v>29</v>
      </c>
      <c r="B5" s="64" t="s">
        <v>70</v>
      </c>
      <c r="C5" s="18">
        <v>760711.70000000042</v>
      </c>
    </row>
    <row r="6" spans="1:4" ht="16.5" customHeight="1" x14ac:dyDescent="0.25">
      <c r="A6" s="93"/>
      <c r="B6" s="64" t="s">
        <v>187</v>
      </c>
      <c r="C6" s="18">
        <v>201722.13000000006</v>
      </c>
    </row>
    <row r="7" spans="1:4" ht="16.5" customHeight="1" x14ac:dyDescent="0.25">
      <c r="A7" s="93"/>
      <c r="B7" s="64" t="s">
        <v>188</v>
      </c>
      <c r="C7" s="18">
        <v>86061.76999999999</v>
      </c>
    </row>
    <row r="8" spans="1:4" ht="16.5" customHeight="1" x14ac:dyDescent="0.25">
      <c r="A8" s="93"/>
      <c r="B8" s="64" t="s">
        <v>186</v>
      </c>
      <c r="C8" s="18">
        <v>7079.62</v>
      </c>
    </row>
    <row r="9" spans="1:4" ht="22.5" customHeight="1" x14ac:dyDescent="0.25">
      <c r="A9" s="94"/>
      <c r="B9" s="19" t="s">
        <v>30</v>
      </c>
      <c r="C9" s="20">
        <f>SUM(C5:C8)</f>
        <v>1055575.2200000007</v>
      </c>
      <c r="D9" s="8"/>
    </row>
    <row r="10" spans="1:4" ht="21" customHeight="1" x14ac:dyDescent="0.25">
      <c r="A10" s="79" t="s">
        <v>31</v>
      </c>
      <c r="B10" s="64" t="s">
        <v>71</v>
      </c>
      <c r="C10" s="18">
        <v>128443.76000000007</v>
      </c>
    </row>
    <row r="11" spans="1:4" ht="21" customHeight="1" x14ac:dyDescent="0.25">
      <c r="A11" s="79"/>
      <c r="B11" s="64" t="s">
        <v>72</v>
      </c>
      <c r="C11" s="18">
        <v>34875</v>
      </c>
    </row>
    <row r="12" spans="1:4" ht="22.5" customHeight="1" x14ac:dyDescent="0.25">
      <c r="A12" s="95"/>
      <c r="B12" s="19" t="s">
        <v>32</v>
      </c>
      <c r="C12" s="20">
        <f>SUM(C10:C11)</f>
        <v>163318.76000000007</v>
      </c>
      <c r="D12" s="7"/>
    </row>
    <row r="13" spans="1:4" ht="16.5" customHeight="1" x14ac:dyDescent="0.25">
      <c r="A13" s="96" t="s">
        <v>33</v>
      </c>
      <c r="B13" s="64" t="s">
        <v>73</v>
      </c>
      <c r="C13" s="18">
        <v>3327952.5100000002</v>
      </c>
    </row>
    <row r="14" spans="1:4" ht="25.5" x14ac:dyDescent="0.25">
      <c r="A14" s="97"/>
      <c r="B14" s="64" t="s">
        <v>74</v>
      </c>
      <c r="C14" s="18">
        <v>15957968.099999994</v>
      </c>
    </row>
    <row r="15" spans="1:4" ht="16.5" customHeight="1" x14ac:dyDescent="0.25">
      <c r="A15" s="97"/>
      <c r="B15" s="64" t="s">
        <v>75</v>
      </c>
      <c r="C15" s="18">
        <v>9162.3199999999979</v>
      </c>
    </row>
    <row r="16" spans="1:4" ht="16.5" customHeight="1" x14ac:dyDescent="0.25">
      <c r="A16" s="97"/>
      <c r="B16" s="64" t="s">
        <v>76</v>
      </c>
      <c r="C16" s="18">
        <v>34418778.129999988</v>
      </c>
    </row>
    <row r="17" spans="1:4" ht="16.5" customHeight="1" x14ac:dyDescent="0.25">
      <c r="A17" s="97"/>
      <c r="B17" s="64" t="s">
        <v>77</v>
      </c>
      <c r="C17" s="18">
        <v>570.49</v>
      </c>
    </row>
    <row r="18" spans="1:4" ht="25.5" x14ac:dyDescent="0.25">
      <c r="A18" s="97"/>
      <c r="B18" s="64" t="s">
        <v>78</v>
      </c>
      <c r="C18" s="18">
        <v>6994221.0400000103</v>
      </c>
    </row>
    <row r="19" spans="1:4" ht="25.5" x14ac:dyDescent="0.25">
      <c r="A19" s="97"/>
      <c r="B19" s="64" t="s">
        <v>79</v>
      </c>
      <c r="C19" s="18">
        <v>3246959.4500000007</v>
      </c>
    </row>
    <row r="20" spans="1:4" ht="25.5" x14ac:dyDescent="0.25">
      <c r="A20" s="97"/>
      <c r="B20" s="64" t="s">
        <v>80</v>
      </c>
      <c r="C20" s="18">
        <v>6681910.2200000025</v>
      </c>
    </row>
    <row r="21" spans="1:4" ht="25.5" x14ac:dyDescent="0.25">
      <c r="A21" s="97"/>
      <c r="B21" s="64" t="s">
        <v>81</v>
      </c>
      <c r="C21" s="18">
        <v>196590270.11000091</v>
      </c>
    </row>
    <row r="22" spans="1:4" ht="16.5" customHeight="1" x14ac:dyDescent="0.25">
      <c r="A22" s="97"/>
      <c r="B22" s="64" t="s">
        <v>82</v>
      </c>
      <c r="C22" s="18">
        <v>5238695.8600000003</v>
      </c>
    </row>
    <row r="23" spans="1:4" ht="16.5" customHeight="1" x14ac:dyDescent="0.25">
      <c r="A23" s="97"/>
      <c r="B23" s="64" t="s">
        <v>83</v>
      </c>
      <c r="C23" s="18">
        <v>654760.82000000007</v>
      </c>
    </row>
    <row r="24" spans="1:4" ht="16.5" customHeight="1" x14ac:dyDescent="0.25">
      <c r="A24" s="97"/>
      <c r="B24" s="64" t="s">
        <v>84</v>
      </c>
      <c r="C24" s="18">
        <v>179622.73</v>
      </c>
    </row>
    <row r="25" spans="1:4" ht="22.5" customHeight="1" x14ac:dyDescent="0.25">
      <c r="B25" s="21" t="s">
        <v>34</v>
      </c>
      <c r="C25" s="22">
        <f>SUM(C13:C24)</f>
        <v>273300871.78000093</v>
      </c>
      <c r="D25" s="7"/>
    </row>
    <row r="26" spans="1:4" ht="22.5" customHeight="1" x14ac:dyDescent="0.25">
      <c r="B26" s="23" t="s">
        <v>7</v>
      </c>
      <c r="C26" s="24">
        <f>+C9+C12+C25</f>
        <v>274519765.76000094</v>
      </c>
    </row>
    <row r="28" spans="1:4" x14ac:dyDescent="0.25">
      <c r="C28" s="68"/>
    </row>
    <row r="29" spans="1:4" x14ac:dyDescent="0.25">
      <c r="C29" s="68"/>
    </row>
  </sheetData>
  <sheetProtection algorithmName="SHA-512" hashValue="8zp1bKGcExoolaKlsSoa3ay/LOfFh6t2zI141iSkbL2fTHlkESdcRcEMPuRvNLLI5W3IxvJ7tfIavIDFtlhYZw==" saltValue="D0QnNQjgItwlCzN3G4+ViQ==" spinCount="100000" sheet="1" objects="1" scenarios="1"/>
  <mergeCells count="5">
    <mergeCell ref="A2:C2"/>
    <mergeCell ref="B3:C3"/>
    <mergeCell ref="A5:A9"/>
    <mergeCell ref="A10:A12"/>
    <mergeCell ref="A13:A2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C80"/>
  <sheetViews>
    <sheetView workbookViewId="0"/>
  </sheetViews>
  <sheetFormatPr defaultRowHeight="15" x14ac:dyDescent="0.25"/>
  <cols>
    <col min="1" max="1" width="6.7109375" style="17" customWidth="1"/>
    <col min="2" max="2" width="111.140625" style="17" customWidth="1"/>
    <col min="3" max="3" width="20.7109375" style="17" customWidth="1"/>
  </cols>
  <sheetData>
    <row r="1" spans="1:3" ht="18" customHeight="1" x14ac:dyDescent="0.25"/>
    <row r="2" spans="1:3" ht="18" customHeight="1" x14ac:dyDescent="0.25">
      <c r="A2" s="85" t="s">
        <v>48</v>
      </c>
      <c r="B2" s="85"/>
      <c r="C2" s="85"/>
    </row>
    <row r="3" spans="1:3" ht="18" customHeight="1" x14ac:dyDescent="0.25">
      <c r="A3" s="45"/>
      <c r="B3" s="91" t="s">
        <v>14</v>
      </c>
      <c r="C3" s="91"/>
    </row>
    <row r="4" spans="1:3" ht="22.5" customHeight="1" x14ac:dyDescent="0.25">
      <c r="A4" s="25"/>
      <c r="B4" s="26" t="s">
        <v>1</v>
      </c>
      <c r="C4" s="27" t="s">
        <v>2</v>
      </c>
    </row>
    <row r="5" spans="1:3" ht="16.5" customHeight="1" x14ac:dyDescent="0.25">
      <c r="A5" s="100" t="s">
        <v>35</v>
      </c>
      <c r="B5" s="64" t="s">
        <v>190</v>
      </c>
      <c r="C5" s="28">
        <v>117077.92</v>
      </c>
    </row>
    <row r="6" spans="1:3" ht="16.5" customHeight="1" x14ac:dyDescent="0.25">
      <c r="A6" s="100"/>
      <c r="B6" s="64" t="s">
        <v>197</v>
      </c>
      <c r="C6" s="28">
        <v>5305533.9099999983</v>
      </c>
    </row>
    <row r="7" spans="1:3" x14ac:dyDescent="0.25">
      <c r="A7" s="100"/>
      <c r="B7" s="64" t="s">
        <v>208</v>
      </c>
      <c r="C7" s="28">
        <v>4779316.6399999997</v>
      </c>
    </row>
    <row r="8" spans="1:3" ht="16.5" customHeight="1" x14ac:dyDescent="0.25">
      <c r="A8" s="100"/>
      <c r="B8" s="64" t="s">
        <v>191</v>
      </c>
      <c r="C8" s="28">
        <v>24554956.990000043</v>
      </c>
    </row>
    <row r="9" spans="1:3" ht="16.5" customHeight="1" x14ac:dyDescent="0.25">
      <c r="A9" s="100"/>
      <c r="B9" s="64" t="s">
        <v>198</v>
      </c>
      <c r="C9" s="28">
        <v>129163.46</v>
      </c>
    </row>
    <row r="10" spans="1:3" ht="16.5" customHeight="1" x14ac:dyDescent="0.25">
      <c r="A10" s="100"/>
      <c r="B10" s="64" t="s">
        <v>192</v>
      </c>
      <c r="C10" s="28">
        <v>3799324.7399999266</v>
      </c>
    </row>
    <row r="11" spans="1:3" ht="25.5" x14ac:dyDescent="0.25">
      <c r="A11" s="100"/>
      <c r="B11" s="64" t="s">
        <v>193</v>
      </c>
      <c r="C11" s="28">
        <v>5267357.9199999962</v>
      </c>
    </row>
    <row r="12" spans="1:3" x14ac:dyDescent="0.25">
      <c r="A12" s="100"/>
      <c r="B12" s="64" t="s">
        <v>213</v>
      </c>
      <c r="C12" s="28">
        <v>39548406.030000128</v>
      </c>
    </row>
    <row r="13" spans="1:3" ht="16.5" customHeight="1" x14ac:dyDescent="0.25">
      <c r="A13" s="100"/>
      <c r="B13" s="64" t="s">
        <v>200</v>
      </c>
      <c r="C13" s="28">
        <v>7364.71</v>
      </c>
    </row>
    <row r="14" spans="1:3" x14ac:dyDescent="0.25">
      <c r="A14" s="100"/>
      <c r="B14" s="64" t="s">
        <v>194</v>
      </c>
      <c r="C14" s="28">
        <v>1606457.2400000009</v>
      </c>
    </row>
    <row r="15" spans="1:3" x14ac:dyDescent="0.25">
      <c r="A15" s="100"/>
      <c r="B15" s="64" t="s">
        <v>207</v>
      </c>
      <c r="C15" s="28">
        <v>27687.379999999994</v>
      </c>
    </row>
    <row r="16" spans="1:3" ht="25.5" x14ac:dyDescent="0.25">
      <c r="A16" s="100"/>
      <c r="B16" s="64" t="s">
        <v>241</v>
      </c>
      <c r="C16" s="28">
        <v>349.71</v>
      </c>
    </row>
    <row r="17" spans="1:3" ht="25.5" x14ac:dyDescent="0.25">
      <c r="A17" s="100"/>
      <c r="B17" s="64" t="s">
        <v>240</v>
      </c>
      <c r="C17" s="28">
        <v>1020115.1100000001</v>
      </c>
    </row>
    <row r="18" spans="1:3" ht="16.5" customHeight="1" x14ac:dyDescent="0.25">
      <c r="A18" s="100"/>
      <c r="B18" s="64" t="s">
        <v>204</v>
      </c>
      <c r="C18" s="28">
        <v>10583.429999999998</v>
      </c>
    </row>
    <row r="19" spans="1:3" x14ac:dyDescent="0.25">
      <c r="A19" s="100"/>
      <c r="B19" s="64" t="s">
        <v>205</v>
      </c>
      <c r="C19" s="28">
        <v>372.58</v>
      </c>
    </row>
    <row r="20" spans="1:3" ht="27.75" customHeight="1" x14ac:dyDescent="0.25">
      <c r="A20" s="100"/>
      <c r="B20" s="64" t="s">
        <v>206</v>
      </c>
      <c r="C20" s="28">
        <v>27511.119999999999</v>
      </c>
    </row>
    <row r="21" spans="1:3" x14ac:dyDescent="0.25">
      <c r="A21" s="100"/>
      <c r="B21" s="64" t="s">
        <v>231</v>
      </c>
      <c r="C21" s="28">
        <v>1178138.1000000006</v>
      </c>
    </row>
    <row r="22" spans="1:3" ht="25.5" x14ac:dyDescent="0.25">
      <c r="A22" s="100"/>
      <c r="B22" s="64" t="s">
        <v>237</v>
      </c>
      <c r="C22" s="28">
        <v>2427303.1799999997</v>
      </c>
    </row>
    <row r="23" spans="1:3" ht="25.5" x14ac:dyDescent="0.25">
      <c r="A23" s="100"/>
      <c r="B23" s="64" t="s">
        <v>235</v>
      </c>
      <c r="C23" s="28">
        <v>28247.039999999997</v>
      </c>
    </row>
    <row r="24" spans="1:3" x14ac:dyDescent="0.25">
      <c r="A24" s="100"/>
      <c r="B24" s="64" t="s">
        <v>195</v>
      </c>
      <c r="C24" s="28">
        <v>24459734.799999982</v>
      </c>
    </row>
    <row r="25" spans="1:3" x14ac:dyDescent="0.25">
      <c r="A25" s="100"/>
      <c r="B25" s="64" t="s">
        <v>201</v>
      </c>
      <c r="C25" s="28">
        <v>240911.53000000014</v>
      </c>
    </row>
    <row r="26" spans="1:3" ht="16.5" customHeight="1" x14ac:dyDescent="0.25">
      <c r="A26" s="100"/>
      <c r="B26" s="64" t="s">
        <v>202</v>
      </c>
      <c r="C26" s="28">
        <v>3710322.8800000031</v>
      </c>
    </row>
    <row r="27" spans="1:3" ht="25.5" x14ac:dyDescent="0.25">
      <c r="A27" s="100"/>
      <c r="B27" s="64" t="s">
        <v>203</v>
      </c>
      <c r="C27" s="28">
        <v>2492.6999999999998</v>
      </c>
    </row>
    <row r="28" spans="1:3" x14ac:dyDescent="0.25">
      <c r="A28" s="100"/>
      <c r="B28" s="64" t="s">
        <v>196</v>
      </c>
      <c r="C28" s="28">
        <v>12708.849999999993</v>
      </c>
    </row>
    <row r="29" spans="1:3" ht="25.5" x14ac:dyDescent="0.25">
      <c r="A29" s="100"/>
      <c r="B29" s="64" t="s">
        <v>234</v>
      </c>
      <c r="C29" s="28">
        <v>71246.089999999967</v>
      </c>
    </row>
    <row r="30" spans="1:3" x14ac:dyDescent="0.25">
      <c r="A30" s="100"/>
      <c r="B30" s="64" t="s">
        <v>233</v>
      </c>
      <c r="C30" s="28">
        <v>21613.070000000003</v>
      </c>
    </row>
    <row r="31" spans="1:3" ht="27" customHeight="1" x14ac:dyDescent="0.25">
      <c r="A31" s="100"/>
      <c r="B31" s="64" t="s">
        <v>232</v>
      </c>
      <c r="C31" s="28">
        <v>5736.55</v>
      </c>
    </row>
    <row r="32" spans="1:3" ht="16.5" customHeight="1" x14ac:dyDescent="0.25">
      <c r="A32" s="100"/>
      <c r="B32" s="64" t="s">
        <v>212</v>
      </c>
      <c r="C32" s="28">
        <v>385334.72</v>
      </c>
    </row>
    <row r="33" spans="1:3" ht="22.5" customHeight="1" x14ac:dyDescent="0.25">
      <c r="A33" s="101"/>
      <c r="B33" s="29" t="s">
        <v>36</v>
      </c>
      <c r="C33" s="30">
        <f>SUM(C5:C32)</f>
        <v>118745368.40000007</v>
      </c>
    </row>
    <row r="34" spans="1:3" ht="38.25" x14ac:dyDescent="0.25">
      <c r="A34" s="102" t="s">
        <v>37</v>
      </c>
      <c r="B34" s="71" t="s">
        <v>238</v>
      </c>
      <c r="C34" s="28">
        <v>18126812.5</v>
      </c>
    </row>
    <row r="35" spans="1:3" ht="38.25" x14ac:dyDescent="0.25">
      <c r="A35" s="103"/>
      <c r="B35" s="72" t="s">
        <v>242</v>
      </c>
      <c r="C35" s="28">
        <v>407610530.25000155</v>
      </c>
    </row>
    <row r="36" spans="1:3" ht="38.25" x14ac:dyDescent="0.25">
      <c r="A36" s="103"/>
      <c r="B36" s="71" t="s">
        <v>236</v>
      </c>
      <c r="C36" s="28">
        <v>199423332.48999989</v>
      </c>
    </row>
    <row r="37" spans="1:3" ht="15.75" customHeight="1" x14ac:dyDescent="0.25">
      <c r="A37" s="103"/>
      <c r="B37" s="71" t="s">
        <v>215</v>
      </c>
      <c r="C37" s="28">
        <v>97944.65</v>
      </c>
    </row>
    <row r="38" spans="1:3" ht="15.75" customHeight="1" x14ac:dyDescent="0.25">
      <c r="A38" s="103"/>
      <c r="B38" s="71" t="s">
        <v>214</v>
      </c>
      <c r="C38" s="28">
        <v>2339202.71</v>
      </c>
    </row>
    <row r="39" spans="1:3" ht="15.75" customHeight="1" x14ac:dyDescent="0.25">
      <c r="A39" s="103"/>
      <c r="B39" s="71" t="s">
        <v>243</v>
      </c>
      <c r="C39" s="28">
        <v>178247706.95000052</v>
      </c>
    </row>
    <row r="40" spans="1:3" x14ac:dyDescent="0.25">
      <c r="A40" s="103"/>
      <c r="B40" s="71" t="s">
        <v>250</v>
      </c>
      <c r="C40" s="28">
        <v>298901.97000000003</v>
      </c>
    </row>
    <row r="41" spans="1:3" ht="15.75" customHeight="1" x14ac:dyDescent="0.25">
      <c r="A41" s="103"/>
      <c r="B41" s="71" t="s">
        <v>239</v>
      </c>
      <c r="C41" s="28">
        <v>93239880.829999894</v>
      </c>
    </row>
    <row r="42" spans="1:3" x14ac:dyDescent="0.25">
      <c r="A42" s="103"/>
      <c r="B42" s="71" t="s">
        <v>229</v>
      </c>
      <c r="C42" s="28">
        <v>35594.71</v>
      </c>
    </row>
    <row r="43" spans="1:3" ht="15.75" customHeight="1" x14ac:dyDescent="0.25">
      <c r="A43" s="103"/>
      <c r="B43" s="71" t="s">
        <v>230</v>
      </c>
      <c r="C43" s="28">
        <v>29.84</v>
      </c>
    </row>
    <row r="44" spans="1:3" ht="22.5" customHeight="1" x14ac:dyDescent="0.25">
      <c r="A44" s="101"/>
      <c r="B44" s="29" t="s">
        <v>38</v>
      </c>
      <c r="C44" s="30">
        <f>SUM(C34:C43)</f>
        <v>899419936.900002</v>
      </c>
    </row>
    <row r="45" spans="1:3" ht="18" customHeight="1" x14ac:dyDescent="0.25">
      <c r="A45" s="102" t="s">
        <v>5</v>
      </c>
      <c r="B45" s="71" t="s">
        <v>219</v>
      </c>
      <c r="C45" s="28">
        <v>118397196.74000004</v>
      </c>
    </row>
    <row r="46" spans="1:3" ht="18" customHeight="1" x14ac:dyDescent="0.25">
      <c r="A46" s="103"/>
      <c r="B46" s="71" t="s">
        <v>217</v>
      </c>
      <c r="C46" s="28">
        <v>15354112.310000041</v>
      </c>
    </row>
    <row r="47" spans="1:3" ht="18" customHeight="1" x14ac:dyDescent="0.25">
      <c r="A47" s="103"/>
      <c r="B47" s="71" t="s">
        <v>218</v>
      </c>
      <c r="C47" s="28">
        <v>7908398.150000005</v>
      </c>
    </row>
    <row r="48" spans="1:3" ht="18" customHeight="1" x14ac:dyDescent="0.25">
      <c r="A48" s="103"/>
      <c r="B48" s="71" t="s">
        <v>216</v>
      </c>
      <c r="C48" s="28">
        <v>16794326.560000002</v>
      </c>
    </row>
    <row r="49" spans="1:3" ht="25.5" x14ac:dyDescent="0.25">
      <c r="A49" s="103"/>
      <c r="B49" s="71" t="s">
        <v>251</v>
      </c>
      <c r="C49" s="28">
        <v>3409130.67</v>
      </c>
    </row>
    <row r="50" spans="1:3" ht="18" customHeight="1" x14ac:dyDescent="0.25">
      <c r="A50" s="103"/>
      <c r="B50" s="71" t="s">
        <v>209</v>
      </c>
      <c r="C50" s="28">
        <v>5849429.3499999996</v>
      </c>
    </row>
    <row r="51" spans="1:3" ht="22.5" customHeight="1" x14ac:dyDescent="0.25">
      <c r="A51" s="101"/>
      <c r="B51" s="29" t="s">
        <v>39</v>
      </c>
      <c r="C51" s="30">
        <f>SUM(C45:C50)</f>
        <v>167712593.78000006</v>
      </c>
    </row>
    <row r="52" spans="1:3" ht="18" customHeight="1" x14ac:dyDescent="0.25">
      <c r="A52" s="104" t="s">
        <v>6</v>
      </c>
      <c r="B52" s="71" t="s">
        <v>223</v>
      </c>
      <c r="C52" s="28">
        <v>405808.99</v>
      </c>
    </row>
    <row r="53" spans="1:3" x14ac:dyDescent="0.25">
      <c r="A53" s="100"/>
      <c r="B53" s="71" t="s">
        <v>224</v>
      </c>
      <c r="C53" s="28">
        <v>4147872.19</v>
      </c>
    </row>
    <row r="54" spans="1:3" x14ac:dyDescent="0.25">
      <c r="A54" s="100"/>
      <c r="B54" s="71" t="s">
        <v>225</v>
      </c>
      <c r="C54" s="28">
        <v>4102840.56</v>
      </c>
    </row>
    <row r="55" spans="1:3" ht="18" customHeight="1" x14ac:dyDescent="0.25">
      <c r="A55" s="100"/>
      <c r="B55" s="71" t="s">
        <v>226</v>
      </c>
      <c r="C55" s="28">
        <v>1182892.5599999998</v>
      </c>
    </row>
    <row r="56" spans="1:3" ht="25.5" x14ac:dyDescent="0.25">
      <c r="A56" s="100"/>
      <c r="B56" s="71" t="s">
        <v>245</v>
      </c>
      <c r="C56" s="28">
        <v>172963.86000000002</v>
      </c>
    </row>
    <row r="57" spans="1:3" x14ac:dyDescent="0.25">
      <c r="A57" s="100"/>
      <c r="B57" s="71" t="s">
        <v>227</v>
      </c>
      <c r="C57" s="28">
        <v>68481.63</v>
      </c>
    </row>
    <row r="58" spans="1:3" x14ac:dyDescent="0.25">
      <c r="A58" s="100"/>
      <c r="B58" s="71" t="s">
        <v>244</v>
      </c>
      <c r="C58" s="28">
        <v>648734.73</v>
      </c>
    </row>
    <row r="59" spans="1:3" ht="18" customHeight="1" x14ac:dyDescent="0.25">
      <c r="A59" s="100"/>
      <c r="B59" s="71" t="s">
        <v>228</v>
      </c>
      <c r="C59" s="28">
        <v>39433.869999999995</v>
      </c>
    </row>
    <row r="60" spans="1:3" ht="22.5" customHeight="1" x14ac:dyDescent="0.25">
      <c r="A60" s="101"/>
      <c r="B60" s="29" t="s">
        <v>40</v>
      </c>
      <c r="C60" s="30">
        <f>SUM(C52:C59)</f>
        <v>10769028.390000001</v>
      </c>
    </row>
    <row r="61" spans="1:3" x14ac:dyDescent="0.25">
      <c r="A61" s="104" t="s">
        <v>41</v>
      </c>
      <c r="B61" s="71" t="s">
        <v>210</v>
      </c>
      <c r="C61" s="28">
        <v>29827269.180000104</v>
      </c>
    </row>
    <row r="62" spans="1:3" x14ac:dyDescent="0.25">
      <c r="A62" s="100"/>
      <c r="B62" s="71" t="s">
        <v>222</v>
      </c>
      <c r="C62" s="28">
        <v>212264.46999999997</v>
      </c>
    </row>
    <row r="63" spans="1:3" ht="18" customHeight="1" x14ac:dyDescent="0.25">
      <c r="A63" s="100"/>
      <c r="B63" s="71" t="s">
        <v>211</v>
      </c>
      <c r="C63" s="28">
        <v>11251781.789999982</v>
      </c>
    </row>
    <row r="64" spans="1:3" ht="18" customHeight="1" x14ac:dyDescent="0.25">
      <c r="A64" s="100"/>
      <c r="B64" s="71" t="s">
        <v>246</v>
      </c>
      <c r="C64" s="28">
        <v>54745261.560000002</v>
      </c>
    </row>
    <row r="65" spans="1:3" ht="16.5" customHeight="1" x14ac:dyDescent="0.25">
      <c r="A65" s="100"/>
      <c r="B65" s="71" t="s">
        <v>247</v>
      </c>
      <c r="C65" s="28">
        <v>5434318.0100000016</v>
      </c>
    </row>
    <row r="66" spans="1:3" ht="16.5" customHeight="1" x14ac:dyDescent="0.25">
      <c r="A66" s="100"/>
      <c r="B66" s="71" t="s">
        <v>248</v>
      </c>
      <c r="C66" s="28">
        <v>453476.58999999997</v>
      </c>
    </row>
    <row r="67" spans="1:3" ht="18" customHeight="1" x14ac:dyDescent="0.25">
      <c r="A67" s="100"/>
      <c r="B67" s="71" t="s">
        <v>249</v>
      </c>
      <c r="C67" s="28">
        <v>1027662.3600000003</v>
      </c>
    </row>
    <row r="68" spans="1:3" x14ac:dyDescent="0.25">
      <c r="A68" s="100"/>
      <c r="B68" s="71" t="s">
        <v>252</v>
      </c>
      <c r="C68" s="28">
        <v>15223739.909999985</v>
      </c>
    </row>
    <row r="69" spans="1:3" x14ac:dyDescent="0.25">
      <c r="A69" s="100"/>
      <c r="B69" s="71" t="s">
        <v>253</v>
      </c>
      <c r="C69" s="28">
        <v>24033347.170000032</v>
      </c>
    </row>
    <row r="70" spans="1:3" ht="22.5" customHeight="1" x14ac:dyDescent="0.25">
      <c r="A70" s="101"/>
      <c r="B70" s="31" t="s">
        <v>42</v>
      </c>
      <c r="C70" s="32">
        <f>SUM(C61:C69)</f>
        <v>142209121.04000011</v>
      </c>
    </row>
    <row r="71" spans="1:3" ht="18" customHeight="1" x14ac:dyDescent="0.25">
      <c r="A71" s="98" t="s">
        <v>43</v>
      </c>
      <c r="B71" s="73" t="s">
        <v>221</v>
      </c>
      <c r="C71" s="28">
        <v>10470.029999999999</v>
      </c>
    </row>
    <row r="72" spans="1:3" ht="22.5" customHeight="1" x14ac:dyDescent="0.25">
      <c r="A72" s="99"/>
      <c r="B72" s="33" t="s">
        <v>44</v>
      </c>
      <c r="C72" s="32">
        <f>SUM(C71)</f>
        <v>10470.029999999999</v>
      </c>
    </row>
    <row r="73" spans="1:3" ht="25.5" x14ac:dyDescent="0.25">
      <c r="A73" s="98" t="s">
        <v>46</v>
      </c>
      <c r="B73" s="71" t="s">
        <v>199</v>
      </c>
      <c r="C73" s="28">
        <v>161028.89000000001</v>
      </c>
    </row>
    <row r="74" spans="1:3" ht="22.5" customHeight="1" x14ac:dyDescent="0.25">
      <c r="A74" s="99"/>
      <c r="B74" s="33" t="s">
        <v>44</v>
      </c>
      <c r="C74" s="32">
        <f>SUM(C73)</f>
        <v>161028.89000000001</v>
      </c>
    </row>
    <row r="75" spans="1:3" ht="22.5" customHeight="1" x14ac:dyDescent="0.25">
      <c r="A75" s="34"/>
      <c r="B75" s="35" t="s">
        <v>7</v>
      </c>
      <c r="C75" s="36">
        <f>+C72+C70+C60+C51+C44+C33+C74</f>
        <v>1339027547.4300025</v>
      </c>
    </row>
    <row r="76" spans="1:3" ht="18" customHeight="1" x14ac:dyDescent="0.25">
      <c r="A76" s="34"/>
      <c r="B76" s="71" t="s">
        <v>220</v>
      </c>
      <c r="C76" s="28">
        <v>1402209.3</v>
      </c>
    </row>
    <row r="77" spans="1:3" ht="22.5" customHeight="1" x14ac:dyDescent="0.25">
      <c r="A77" s="34"/>
      <c r="B77" s="37"/>
      <c r="C77" s="38">
        <f>+C75-C76</f>
        <v>1337625338.1300025</v>
      </c>
    </row>
    <row r="79" spans="1:3" x14ac:dyDescent="0.25">
      <c r="C79" s="39"/>
    </row>
    <row r="80" spans="1:3" x14ac:dyDescent="0.25">
      <c r="C80" s="39"/>
    </row>
  </sheetData>
  <sheetProtection algorithmName="SHA-512" hashValue="66MAN4sRL86XG+E2TtNlSeMVeQg+pQ9mMeBpTsw+a+z8QUJ8WaVD9F2c650V0E/YsA/U+hCvvOTG/24DqnIDHA==" saltValue="D2/Y9l93CTjHmfXhH8GVKA==" spinCount="100000" sheet="1" objects="1" scenarios="1"/>
  <mergeCells count="9">
    <mergeCell ref="A73:A74"/>
    <mergeCell ref="A71:A72"/>
    <mergeCell ref="A2:C2"/>
    <mergeCell ref="B3:C3"/>
    <mergeCell ref="A5:A33"/>
    <mergeCell ref="A34:A44"/>
    <mergeCell ref="A45:A51"/>
    <mergeCell ref="A52:A60"/>
    <mergeCell ref="A61:A70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C42"/>
  <sheetViews>
    <sheetView workbookViewId="0"/>
  </sheetViews>
  <sheetFormatPr defaultRowHeight="15" x14ac:dyDescent="0.25"/>
  <cols>
    <col min="1" max="1" width="6.7109375" style="17" customWidth="1"/>
    <col min="2" max="2" width="90.7109375" style="17" customWidth="1"/>
    <col min="3" max="3" width="20.7109375" style="17" customWidth="1"/>
  </cols>
  <sheetData>
    <row r="1" spans="1:3" ht="15.75" customHeight="1" x14ac:dyDescent="0.25"/>
    <row r="2" spans="1:3" ht="15.75" customHeight="1" x14ac:dyDescent="0.25">
      <c r="A2" s="85" t="s">
        <v>48</v>
      </c>
      <c r="B2" s="85"/>
      <c r="C2" s="85"/>
    </row>
    <row r="3" spans="1:3" ht="15.75" customHeight="1" x14ac:dyDescent="0.25">
      <c r="A3" s="45"/>
      <c r="B3" s="91" t="s">
        <v>15</v>
      </c>
      <c r="C3" s="91"/>
    </row>
    <row r="4" spans="1:3" ht="21.75" customHeight="1" x14ac:dyDescent="0.25">
      <c r="A4" s="45"/>
      <c r="B4" s="40" t="s">
        <v>1</v>
      </c>
      <c r="C4" s="41" t="s">
        <v>2</v>
      </c>
    </row>
    <row r="5" spans="1:3" ht="15.75" customHeight="1" x14ac:dyDescent="0.25">
      <c r="A5" s="105" t="s">
        <v>3</v>
      </c>
      <c r="B5" s="64" t="s">
        <v>258</v>
      </c>
      <c r="C5" s="46">
        <v>11097125.989999995</v>
      </c>
    </row>
    <row r="6" spans="1:3" ht="25.5" x14ac:dyDescent="0.25">
      <c r="A6" s="105"/>
      <c r="B6" s="64" t="s">
        <v>260</v>
      </c>
      <c r="C6" s="46">
        <v>24938913.219999999</v>
      </c>
    </row>
    <row r="7" spans="1:3" ht="15.75" customHeight="1" x14ac:dyDescent="0.25">
      <c r="A7" s="105"/>
      <c r="B7" s="64" t="s">
        <v>85</v>
      </c>
      <c r="C7" s="46">
        <v>1095928.03</v>
      </c>
    </row>
    <row r="8" spans="1:3" ht="15.75" customHeight="1" x14ac:dyDescent="0.25">
      <c r="A8" s="105"/>
      <c r="B8" s="64" t="s">
        <v>86</v>
      </c>
      <c r="C8" s="46">
        <v>169905655.16000158</v>
      </c>
    </row>
    <row r="9" spans="1:3" ht="25.5" x14ac:dyDescent="0.25">
      <c r="A9" s="105"/>
      <c r="B9" s="64" t="s">
        <v>87</v>
      </c>
      <c r="C9" s="46">
        <v>5883926.6199999992</v>
      </c>
    </row>
    <row r="10" spans="1:3" ht="15.75" customHeight="1" x14ac:dyDescent="0.25">
      <c r="A10" s="105"/>
      <c r="B10" s="64" t="s">
        <v>88</v>
      </c>
      <c r="C10" s="46">
        <v>1633499.7200000002</v>
      </c>
    </row>
    <row r="11" spans="1:3" ht="25.5" x14ac:dyDescent="0.25">
      <c r="A11" s="105"/>
      <c r="B11" s="64" t="s">
        <v>257</v>
      </c>
      <c r="C11" s="46">
        <v>4270954.8600000003</v>
      </c>
    </row>
    <row r="12" spans="1:3" ht="15.75" customHeight="1" x14ac:dyDescent="0.25">
      <c r="A12" s="105"/>
      <c r="B12" s="64" t="s">
        <v>89</v>
      </c>
      <c r="C12" s="46">
        <v>25537493.870000001</v>
      </c>
    </row>
    <row r="13" spans="1:3" ht="25.5" x14ac:dyDescent="0.25">
      <c r="A13" s="105"/>
      <c r="B13" s="64" t="s">
        <v>90</v>
      </c>
      <c r="C13" s="46">
        <v>917186.26</v>
      </c>
    </row>
    <row r="14" spans="1:3" ht="15.75" customHeight="1" x14ac:dyDescent="0.25">
      <c r="A14" s="105"/>
      <c r="B14" s="64" t="s">
        <v>91</v>
      </c>
      <c r="C14" s="46">
        <v>1723892.33</v>
      </c>
    </row>
    <row r="15" spans="1:3" ht="15.75" customHeight="1" x14ac:dyDescent="0.25">
      <c r="A15" s="105"/>
      <c r="B15" s="64" t="s">
        <v>92</v>
      </c>
      <c r="C15" s="46">
        <v>1326632.5900000003</v>
      </c>
    </row>
    <row r="16" spans="1:3" ht="15.75" customHeight="1" x14ac:dyDescent="0.25">
      <c r="A16" s="105"/>
      <c r="B16" s="64" t="s">
        <v>93</v>
      </c>
      <c r="C16" s="46">
        <v>48474.96</v>
      </c>
    </row>
    <row r="17" spans="1:3" ht="15.75" customHeight="1" x14ac:dyDescent="0.25">
      <c r="A17" s="105"/>
      <c r="B17" s="64" t="s">
        <v>94</v>
      </c>
      <c r="C17" s="46">
        <v>10711</v>
      </c>
    </row>
    <row r="18" spans="1:3" ht="15.75" customHeight="1" x14ac:dyDescent="0.25">
      <c r="A18" s="105"/>
      <c r="B18" s="64" t="s">
        <v>95</v>
      </c>
      <c r="C18" s="46">
        <v>205259.37999999998</v>
      </c>
    </row>
    <row r="19" spans="1:3" ht="15.75" customHeight="1" x14ac:dyDescent="0.25">
      <c r="A19" s="105"/>
      <c r="B19" s="64" t="s">
        <v>96</v>
      </c>
      <c r="C19" s="46">
        <v>32417.25</v>
      </c>
    </row>
    <row r="20" spans="1:3" ht="25.5" x14ac:dyDescent="0.25">
      <c r="A20" s="105"/>
      <c r="B20" s="64" t="s">
        <v>97</v>
      </c>
      <c r="C20" s="46">
        <v>124123.36000000002</v>
      </c>
    </row>
    <row r="21" spans="1:3" ht="25.5" x14ac:dyDescent="0.25">
      <c r="A21" s="105"/>
      <c r="B21" s="64" t="s">
        <v>98</v>
      </c>
      <c r="C21" s="46">
        <v>208979.78000000003</v>
      </c>
    </row>
    <row r="22" spans="1:3" ht="15.75" customHeight="1" x14ac:dyDescent="0.25">
      <c r="A22" s="105"/>
      <c r="B22" s="64" t="s">
        <v>99</v>
      </c>
      <c r="C22" s="46">
        <v>5111.04</v>
      </c>
    </row>
    <row r="23" spans="1:3" ht="15.75" customHeight="1" x14ac:dyDescent="0.25">
      <c r="A23" s="105"/>
      <c r="B23" s="64" t="s">
        <v>100</v>
      </c>
      <c r="C23" s="46">
        <v>189356.44999999998</v>
      </c>
    </row>
    <row r="24" spans="1:3" ht="15.75" customHeight="1" x14ac:dyDescent="0.25">
      <c r="A24" s="105"/>
      <c r="B24" s="64" t="s">
        <v>254</v>
      </c>
      <c r="C24" s="46">
        <v>44366.240000000005</v>
      </c>
    </row>
    <row r="25" spans="1:3" ht="15.75" customHeight="1" x14ac:dyDescent="0.25">
      <c r="A25" s="105"/>
      <c r="B25" s="64" t="s">
        <v>264</v>
      </c>
      <c r="C25" s="46">
        <v>2584138.35</v>
      </c>
    </row>
    <row r="26" spans="1:3" ht="15.75" customHeight="1" x14ac:dyDescent="0.25">
      <c r="A26" s="105"/>
      <c r="B26" s="64" t="s">
        <v>101</v>
      </c>
      <c r="C26" s="46">
        <v>20410.400000000001</v>
      </c>
    </row>
    <row r="27" spans="1:3" ht="15.75" customHeight="1" x14ac:dyDescent="0.25">
      <c r="A27" s="105"/>
      <c r="B27" s="64" t="s">
        <v>255</v>
      </c>
      <c r="C27" s="46">
        <v>971761.46000000008</v>
      </c>
    </row>
    <row r="28" spans="1:3" ht="15.75" customHeight="1" x14ac:dyDescent="0.25">
      <c r="A28" s="105"/>
      <c r="B28" s="64" t="s">
        <v>102</v>
      </c>
      <c r="C28" s="46">
        <v>14463.18</v>
      </c>
    </row>
    <row r="29" spans="1:3" ht="38.25" x14ac:dyDescent="0.25">
      <c r="A29" s="105"/>
      <c r="B29" s="64" t="s">
        <v>103</v>
      </c>
      <c r="C29" s="46">
        <v>158740.47</v>
      </c>
    </row>
    <row r="30" spans="1:3" ht="38.25" x14ac:dyDescent="0.25">
      <c r="A30" s="105"/>
      <c r="B30" s="64" t="s">
        <v>104</v>
      </c>
      <c r="C30" s="46">
        <v>18850</v>
      </c>
    </row>
    <row r="31" spans="1:3" ht="15.75" customHeight="1" x14ac:dyDescent="0.25">
      <c r="A31" s="105"/>
      <c r="B31" s="64" t="s">
        <v>105</v>
      </c>
      <c r="C31" s="46">
        <v>27602.3</v>
      </c>
    </row>
    <row r="32" spans="1:3" ht="25.5" x14ac:dyDescent="0.25">
      <c r="A32" s="105"/>
      <c r="B32" s="64" t="s">
        <v>259</v>
      </c>
      <c r="C32" s="46">
        <v>27785</v>
      </c>
    </row>
    <row r="33" spans="1:3" ht="15.75" customHeight="1" x14ac:dyDescent="0.25">
      <c r="A33" s="105"/>
      <c r="B33" s="64" t="s">
        <v>107</v>
      </c>
      <c r="C33" s="46">
        <v>53222.23</v>
      </c>
    </row>
    <row r="34" spans="1:3" ht="15.75" customHeight="1" x14ac:dyDescent="0.25">
      <c r="A34" s="105"/>
      <c r="B34" s="64" t="s">
        <v>108</v>
      </c>
      <c r="C34" s="46">
        <v>15932.369999999999</v>
      </c>
    </row>
    <row r="35" spans="1:3" ht="15.75" customHeight="1" x14ac:dyDescent="0.25">
      <c r="A35" s="105"/>
      <c r="B35" s="64" t="s">
        <v>256</v>
      </c>
      <c r="C35" s="46">
        <v>129805.06</v>
      </c>
    </row>
    <row r="36" spans="1:3" ht="15.75" customHeight="1" x14ac:dyDescent="0.25">
      <c r="A36" s="105"/>
      <c r="B36" s="64" t="s">
        <v>109</v>
      </c>
      <c r="C36" s="46">
        <v>2783.84</v>
      </c>
    </row>
    <row r="37" spans="1:3" ht="15.75" customHeight="1" x14ac:dyDescent="0.25">
      <c r="A37" s="105"/>
      <c r="B37" s="64" t="s">
        <v>110</v>
      </c>
      <c r="C37" s="46">
        <v>34800</v>
      </c>
    </row>
    <row r="38" spans="1:3" ht="21.75" customHeight="1" x14ac:dyDescent="0.25">
      <c r="A38" s="106"/>
      <c r="B38" s="47" t="s">
        <v>4</v>
      </c>
      <c r="C38" s="42">
        <f>SUM(C5:C37)</f>
        <v>253260302.77000165</v>
      </c>
    </row>
    <row r="39" spans="1:3" ht="21.75" customHeight="1" x14ac:dyDescent="0.25">
      <c r="A39" s="48"/>
      <c r="B39" s="43" t="s">
        <v>7</v>
      </c>
      <c r="C39" s="44">
        <f>+C38</f>
        <v>253260302.77000165</v>
      </c>
    </row>
    <row r="41" spans="1:3" x14ac:dyDescent="0.25">
      <c r="C41" s="68"/>
    </row>
    <row r="42" spans="1:3" x14ac:dyDescent="0.25">
      <c r="C42" s="39"/>
    </row>
  </sheetData>
  <sheetProtection algorithmName="SHA-512" hashValue="wSHNYEgj52hHhZ+hWUb7ZflMWEmlmaWpNQbhHEFZ6AfEw/BFqXJ45eWCW/RDA7z4KNINYZQPjJnEf20E/iezrw==" saltValue="uLCAaWiceZP7wtcYZopOEg==" spinCount="100000" sheet="1" objects="1" scenarios="1"/>
  <mergeCells count="3">
    <mergeCell ref="A2:C2"/>
    <mergeCell ref="B3:C3"/>
    <mergeCell ref="A5:A38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C39"/>
  <sheetViews>
    <sheetView workbookViewId="0"/>
  </sheetViews>
  <sheetFormatPr defaultRowHeight="15" x14ac:dyDescent="0.25"/>
  <cols>
    <col min="1" max="1" width="6.7109375" style="17" customWidth="1"/>
    <col min="2" max="2" width="90.7109375" style="17" customWidth="1"/>
    <col min="3" max="3" width="20.7109375" style="17" customWidth="1"/>
    <col min="6" max="6" width="10.140625" bestFit="1" customWidth="1"/>
  </cols>
  <sheetData>
    <row r="1" spans="1:3" ht="16.5" customHeight="1" x14ac:dyDescent="0.25"/>
    <row r="2" spans="1:3" ht="16.5" customHeight="1" x14ac:dyDescent="0.25">
      <c r="A2" s="85" t="s">
        <v>48</v>
      </c>
      <c r="B2" s="85"/>
      <c r="C2" s="85"/>
    </row>
    <row r="3" spans="1:3" ht="16.5" customHeight="1" x14ac:dyDescent="0.25">
      <c r="A3" s="45"/>
      <c r="B3" s="91" t="s">
        <v>16</v>
      </c>
      <c r="C3" s="91"/>
    </row>
    <row r="4" spans="1:3" ht="23.25" customHeight="1" x14ac:dyDescent="0.25">
      <c r="A4" s="45"/>
      <c r="B4" s="40" t="s">
        <v>1</v>
      </c>
      <c r="C4" s="41" t="s">
        <v>2</v>
      </c>
    </row>
    <row r="5" spans="1:3" ht="38.25" x14ac:dyDescent="0.25">
      <c r="A5" s="105" t="s">
        <v>3</v>
      </c>
      <c r="B5" s="64" t="s">
        <v>128</v>
      </c>
      <c r="C5" s="75">
        <v>4366664.3600000003</v>
      </c>
    </row>
    <row r="6" spans="1:3" ht="16.5" customHeight="1" x14ac:dyDescent="0.25">
      <c r="A6" s="105"/>
      <c r="B6" s="64" t="s">
        <v>129</v>
      </c>
      <c r="C6" s="75">
        <v>4548829.0699999975</v>
      </c>
    </row>
    <row r="7" spans="1:3" ht="16.5" customHeight="1" x14ac:dyDescent="0.25">
      <c r="A7" s="105"/>
      <c r="B7" s="64" t="s">
        <v>130</v>
      </c>
      <c r="C7" s="75">
        <v>3112028.1100000008</v>
      </c>
    </row>
    <row r="8" spans="1:3" ht="25.5" x14ac:dyDescent="0.25">
      <c r="A8" s="105"/>
      <c r="B8" s="64" t="s">
        <v>90</v>
      </c>
      <c r="C8" s="75">
        <v>142795.47</v>
      </c>
    </row>
    <row r="9" spans="1:3" ht="16.5" customHeight="1" x14ac:dyDescent="0.25">
      <c r="A9" s="105"/>
      <c r="B9" s="64" t="s">
        <v>131</v>
      </c>
      <c r="C9" s="75">
        <v>101433.85000000008</v>
      </c>
    </row>
    <row r="10" spans="1:3" ht="16.5" customHeight="1" x14ac:dyDescent="0.25">
      <c r="A10" s="105"/>
      <c r="B10" s="64" t="s">
        <v>132</v>
      </c>
      <c r="C10" s="75">
        <v>4088355.159999996</v>
      </c>
    </row>
    <row r="11" spans="1:3" ht="16.5" customHeight="1" x14ac:dyDescent="0.25">
      <c r="A11" s="105"/>
      <c r="B11" s="64" t="s">
        <v>133</v>
      </c>
      <c r="C11" s="75">
        <v>67432.17</v>
      </c>
    </row>
    <row r="12" spans="1:3" ht="16.5" customHeight="1" x14ac:dyDescent="0.25">
      <c r="A12" s="105"/>
      <c r="B12" s="64" t="s">
        <v>134</v>
      </c>
      <c r="C12" s="75">
        <v>458680.49</v>
      </c>
    </row>
    <row r="13" spans="1:3" ht="16.5" customHeight="1" x14ac:dyDescent="0.25">
      <c r="A13" s="105"/>
      <c r="B13" s="64" t="s">
        <v>101</v>
      </c>
      <c r="C13" s="75">
        <v>2564.06</v>
      </c>
    </row>
    <row r="14" spans="1:3" ht="16.5" customHeight="1" x14ac:dyDescent="0.25">
      <c r="A14" s="105"/>
      <c r="B14" s="64" t="s">
        <v>102</v>
      </c>
      <c r="C14" s="75">
        <v>280</v>
      </c>
    </row>
    <row r="15" spans="1:3" ht="38.25" x14ac:dyDescent="0.25">
      <c r="A15" s="105"/>
      <c r="B15" s="64" t="s">
        <v>104</v>
      </c>
      <c r="C15" s="75">
        <v>3016</v>
      </c>
    </row>
    <row r="16" spans="1:3" ht="16.5" customHeight="1" x14ac:dyDescent="0.25">
      <c r="A16" s="105"/>
      <c r="B16" s="64" t="s">
        <v>106</v>
      </c>
      <c r="C16" s="75">
        <v>3045.6</v>
      </c>
    </row>
    <row r="17" spans="1:3" ht="16.5" customHeight="1" x14ac:dyDescent="0.25">
      <c r="A17" s="105"/>
      <c r="B17" s="64" t="s">
        <v>135</v>
      </c>
      <c r="C17" s="75">
        <v>62147.51</v>
      </c>
    </row>
    <row r="18" spans="1:3" ht="16.5" customHeight="1" x14ac:dyDescent="0.25">
      <c r="A18" s="105"/>
      <c r="B18" s="64" t="s">
        <v>136</v>
      </c>
      <c r="C18" s="75">
        <v>356.36</v>
      </c>
    </row>
    <row r="19" spans="1:3" ht="16.5" customHeight="1" x14ac:dyDescent="0.25">
      <c r="A19" s="105"/>
      <c r="B19" s="64" t="s">
        <v>137</v>
      </c>
      <c r="C19" s="75">
        <v>30841737.989999995</v>
      </c>
    </row>
    <row r="20" spans="1:3" ht="38.25" x14ac:dyDescent="0.25">
      <c r="A20" s="105"/>
      <c r="B20" s="64" t="s">
        <v>138</v>
      </c>
      <c r="C20" s="75">
        <v>21673110.269999977</v>
      </c>
    </row>
    <row r="21" spans="1:3" ht="25.5" x14ac:dyDescent="0.25">
      <c r="A21" s="105"/>
      <c r="B21" s="64" t="s">
        <v>139</v>
      </c>
      <c r="C21" s="75">
        <v>524148.82000000007</v>
      </c>
    </row>
    <row r="22" spans="1:3" ht="16.5" customHeight="1" x14ac:dyDescent="0.25">
      <c r="A22" s="105"/>
      <c r="B22" s="64" t="s">
        <v>140</v>
      </c>
      <c r="C22" s="75">
        <v>1.08</v>
      </c>
    </row>
    <row r="23" spans="1:3" ht="25.5" x14ac:dyDescent="0.25">
      <c r="A23" s="105"/>
      <c r="B23" s="64" t="s">
        <v>141</v>
      </c>
      <c r="C23" s="75">
        <v>1000</v>
      </c>
    </row>
    <row r="24" spans="1:3" ht="38.25" x14ac:dyDescent="0.25">
      <c r="A24" s="105"/>
      <c r="B24" s="64" t="s">
        <v>142</v>
      </c>
      <c r="C24" s="75">
        <v>7059.17</v>
      </c>
    </row>
    <row r="25" spans="1:3" ht="16.5" customHeight="1" x14ac:dyDescent="0.25">
      <c r="A25" s="105"/>
      <c r="B25" s="64" t="s">
        <v>143</v>
      </c>
      <c r="C25" s="75">
        <v>871587.13</v>
      </c>
    </row>
    <row r="26" spans="1:3" ht="25.5" x14ac:dyDescent="0.25">
      <c r="A26" s="105"/>
      <c r="B26" s="64" t="s">
        <v>144</v>
      </c>
      <c r="C26" s="75">
        <v>165793.92000000001</v>
      </c>
    </row>
    <row r="27" spans="1:3" ht="16.5" customHeight="1" x14ac:dyDescent="0.25">
      <c r="A27" s="105"/>
      <c r="B27" s="64" t="s">
        <v>145</v>
      </c>
      <c r="C27" s="75">
        <v>31858.83</v>
      </c>
    </row>
    <row r="28" spans="1:3" ht="38.25" x14ac:dyDescent="0.25">
      <c r="A28" s="105"/>
      <c r="B28" s="64" t="s">
        <v>146</v>
      </c>
      <c r="C28" s="75">
        <v>25474981.219999999</v>
      </c>
    </row>
    <row r="29" spans="1:3" ht="16.5" customHeight="1" x14ac:dyDescent="0.25">
      <c r="A29" s="105"/>
      <c r="B29" s="64" t="s">
        <v>147</v>
      </c>
      <c r="C29" s="75">
        <v>43726576.030000009</v>
      </c>
    </row>
    <row r="30" spans="1:3" ht="38.25" x14ac:dyDescent="0.25">
      <c r="A30" s="105"/>
      <c r="B30" s="64" t="s">
        <v>148</v>
      </c>
      <c r="C30" s="75">
        <v>892973.50000000047</v>
      </c>
    </row>
    <row r="31" spans="1:3" ht="51" x14ac:dyDescent="0.25">
      <c r="A31" s="105"/>
      <c r="B31" s="64" t="s">
        <v>149</v>
      </c>
      <c r="C31" s="75">
        <v>1718329.8099999996</v>
      </c>
    </row>
    <row r="32" spans="1:3" ht="25.5" x14ac:dyDescent="0.25">
      <c r="A32" s="105"/>
      <c r="B32" s="64" t="s">
        <v>150</v>
      </c>
      <c r="C32" s="75">
        <v>1200</v>
      </c>
    </row>
    <row r="33" spans="1:3" ht="23.25" customHeight="1" x14ac:dyDescent="0.25">
      <c r="A33" s="106"/>
      <c r="B33" s="47" t="s">
        <v>4</v>
      </c>
      <c r="C33" s="42">
        <f>SUM(C5:C32)</f>
        <v>142887985.97999996</v>
      </c>
    </row>
    <row r="34" spans="1:3" ht="25.5" x14ac:dyDescent="0.25">
      <c r="A34" s="98" t="s">
        <v>43</v>
      </c>
      <c r="B34" s="64" t="s">
        <v>127</v>
      </c>
      <c r="C34" s="75">
        <v>540171.87000000011</v>
      </c>
    </row>
    <row r="35" spans="1:3" ht="22.5" customHeight="1" x14ac:dyDescent="0.25">
      <c r="A35" s="99"/>
      <c r="B35" s="33" t="s">
        <v>44</v>
      </c>
      <c r="C35" s="76">
        <f>+C34</f>
        <v>540171.87000000011</v>
      </c>
    </row>
    <row r="36" spans="1:3" ht="23.25" customHeight="1" x14ac:dyDescent="0.25">
      <c r="A36" s="48"/>
      <c r="B36" s="43" t="s">
        <v>7</v>
      </c>
      <c r="C36" s="76">
        <f>+C35+C33</f>
        <v>143428157.84999996</v>
      </c>
    </row>
    <row r="38" spans="1:3" x14ac:dyDescent="0.25">
      <c r="C38" s="77"/>
    </row>
    <row r="39" spans="1:3" x14ac:dyDescent="0.25">
      <c r="C39" s="68"/>
    </row>
  </sheetData>
  <sheetProtection algorithmName="SHA-512" hashValue="pFo8JQQLVGlafocukxTBc58ki56K0DSJ4fpYbt1MglGvV2Qx+fSqhY+WapVBMYRYEmiWfxCFcpTSe/4mx25wsw==" saltValue="Rpp9EpCUC+nwCWqozEkEOg==" spinCount="100000" sheet="1" objects="1" scenarios="1"/>
  <mergeCells count="4">
    <mergeCell ref="A2:C2"/>
    <mergeCell ref="B3:C3"/>
    <mergeCell ref="A5:A33"/>
    <mergeCell ref="A34:A3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C18"/>
  <sheetViews>
    <sheetView workbookViewId="0"/>
  </sheetViews>
  <sheetFormatPr defaultRowHeight="15" x14ac:dyDescent="0.25"/>
  <cols>
    <col min="1" max="1" width="6.7109375" style="17" customWidth="1"/>
    <col min="2" max="2" width="90.7109375" style="17" customWidth="1"/>
    <col min="3" max="3" width="20.7109375" style="17" customWidth="1"/>
  </cols>
  <sheetData>
    <row r="1" spans="1:3" ht="15.75" customHeight="1" x14ac:dyDescent="0.25"/>
    <row r="2" spans="1:3" ht="15.75" customHeight="1" x14ac:dyDescent="0.25">
      <c r="A2" s="85" t="s">
        <v>48</v>
      </c>
      <c r="B2" s="85"/>
      <c r="C2" s="85"/>
    </row>
    <row r="3" spans="1:3" ht="15.75" customHeight="1" x14ac:dyDescent="0.25">
      <c r="A3" s="45"/>
      <c r="B3" s="91" t="s">
        <v>17</v>
      </c>
      <c r="C3" s="91"/>
    </row>
    <row r="4" spans="1:3" ht="22.5" customHeight="1" x14ac:dyDescent="0.25">
      <c r="A4" s="45"/>
      <c r="B4" s="40" t="s">
        <v>1</v>
      </c>
      <c r="C4" s="41" t="s">
        <v>2</v>
      </c>
    </row>
    <row r="5" spans="1:3" ht="25.5" x14ac:dyDescent="0.25">
      <c r="A5" s="105" t="s">
        <v>3</v>
      </c>
      <c r="B5" s="64" t="s">
        <v>111</v>
      </c>
      <c r="C5" s="50">
        <v>1872716.4300000013</v>
      </c>
    </row>
    <row r="6" spans="1:3" ht="25.5" x14ac:dyDescent="0.25">
      <c r="A6" s="105"/>
      <c r="B6" s="64" t="s">
        <v>112</v>
      </c>
      <c r="C6" s="50">
        <v>294525.89999999979</v>
      </c>
    </row>
    <row r="7" spans="1:3" ht="15.75" customHeight="1" x14ac:dyDescent="0.25">
      <c r="A7" s="105"/>
      <c r="B7" s="64" t="s">
        <v>113</v>
      </c>
      <c r="C7" s="50">
        <v>46044.090000000004</v>
      </c>
    </row>
    <row r="8" spans="1:3" ht="22.5" customHeight="1" x14ac:dyDescent="0.25">
      <c r="A8" s="106"/>
      <c r="B8" s="47" t="s">
        <v>4</v>
      </c>
      <c r="C8" s="49">
        <f>SUM(C5:C7)</f>
        <v>2213286.4200000009</v>
      </c>
    </row>
    <row r="9" spans="1:3" ht="25.5" x14ac:dyDescent="0.25">
      <c r="A9" s="107" t="s">
        <v>33</v>
      </c>
      <c r="B9" s="64" t="s">
        <v>114</v>
      </c>
      <c r="C9" s="50">
        <v>2635139.8099999996</v>
      </c>
    </row>
    <row r="10" spans="1:3" ht="25.5" x14ac:dyDescent="0.25">
      <c r="A10" s="107"/>
      <c r="B10" s="64" t="s">
        <v>115</v>
      </c>
      <c r="C10" s="50">
        <v>548816.88</v>
      </c>
    </row>
    <row r="11" spans="1:3" ht="15.75" customHeight="1" x14ac:dyDescent="0.25">
      <c r="A11" s="107"/>
      <c r="B11" s="64" t="s">
        <v>116</v>
      </c>
      <c r="C11" s="50">
        <v>10206.5</v>
      </c>
    </row>
    <row r="12" spans="1:3" ht="22.5" customHeight="1" x14ac:dyDescent="0.25">
      <c r="A12" s="105"/>
      <c r="B12" s="47" t="s">
        <v>45</v>
      </c>
      <c r="C12" s="49">
        <f>SUM(C9:C11)</f>
        <v>3194163.1899999995</v>
      </c>
    </row>
    <row r="13" spans="1:3" ht="22.5" customHeight="1" x14ac:dyDescent="0.25">
      <c r="A13" s="48"/>
      <c r="B13" s="43" t="s">
        <v>7</v>
      </c>
      <c r="C13" s="52">
        <f>+C8+C12</f>
        <v>5407449.6100000003</v>
      </c>
    </row>
    <row r="15" spans="1:3" x14ac:dyDescent="0.25">
      <c r="C15" s="68"/>
    </row>
    <row r="18" spans="3:3" x14ac:dyDescent="0.25">
      <c r="C18" s="68"/>
    </row>
  </sheetData>
  <sheetProtection algorithmName="SHA-512" hashValue="U6pOfrwFsvuRAZR/t9A2lCRyZh/rRWIyshc1W2WlCcIkYQS1a/HQXfmkKqx96fdeZ8IO/d1ZmPfx019blB55vA==" saltValue="IL+9FOSHsVTOCzLreLljeA==" spinCount="100000" sheet="1" objects="1" scenarios="1"/>
  <mergeCells count="4">
    <mergeCell ref="A2:C2"/>
    <mergeCell ref="B3:C3"/>
    <mergeCell ref="A5:A8"/>
    <mergeCell ref="A9:A1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C18"/>
  <sheetViews>
    <sheetView workbookViewId="0"/>
  </sheetViews>
  <sheetFormatPr defaultRowHeight="15" x14ac:dyDescent="0.25"/>
  <cols>
    <col min="1" max="1" width="6.7109375" style="17" customWidth="1"/>
    <col min="2" max="2" width="90.7109375" style="17" customWidth="1"/>
    <col min="3" max="3" width="20.7109375" style="17" customWidth="1"/>
  </cols>
  <sheetData>
    <row r="1" spans="1:3" ht="17.25" customHeight="1" x14ac:dyDescent="0.25"/>
    <row r="2" spans="1:3" ht="17.25" customHeight="1" x14ac:dyDescent="0.25">
      <c r="A2" s="85" t="s">
        <v>48</v>
      </c>
      <c r="B2" s="85"/>
      <c r="C2" s="85"/>
    </row>
    <row r="3" spans="1:3" ht="17.25" customHeight="1" x14ac:dyDescent="0.25">
      <c r="A3" s="45"/>
      <c r="B3" s="91" t="s">
        <v>8</v>
      </c>
      <c r="C3" s="91"/>
    </row>
    <row r="4" spans="1:3" ht="21.75" customHeight="1" x14ac:dyDescent="0.25">
      <c r="A4" s="45"/>
      <c r="B4" s="40" t="s">
        <v>1</v>
      </c>
      <c r="C4" s="41" t="s">
        <v>2</v>
      </c>
    </row>
    <row r="5" spans="1:3" ht="17.25" customHeight="1" x14ac:dyDescent="0.25">
      <c r="A5" s="105" t="s">
        <v>9</v>
      </c>
      <c r="B5" s="64" t="s">
        <v>117</v>
      </c>
      <c r="C5" s="50">
        <v>13274878.369999999</v>
      </c>
    </row>
    <row r="6" spans="1:3" ht="17.25" customHeight="1" x14ac:dyDescent="0.25">
      <c r="A6" s="105"/>
      <c r="B6" s="64" t="s">
        <v>118</v>
      </c>
      <c r="C6" s="50">
        <v>9104763.7600000165</v>
      </c>
    </row>
    <row r="7" spans="1:3" ht="17.25" customHeight="1" x14ac:dyDescent="0.25">
      <c r="A7" s="105"/>
      <c r="B7" s="64" t="s">
        <v>119</v>
      </c>
      <c r="C7" s="50">
        <v>27719344.779999986</v>
      </c>
    </row>
    <row r="8" spans="1:3" ht="17.25" customHeight="1" x14ac:dyDescent="0.25">
      <c r="A8" s="105"/>
      <c r="B8" s="64" t="s">
        <v>120</v>
      </c>
      <c r="C8" s="50">
        <v>53102826.890000001</v>
      </c>
    </row>
    <row r="9" spans="1:3" ht="17.25" customHeight="1" x14ac:dyDescent="0.25">
      <c r="A9" s="105"/>
      <c r="B9" s="64" t="s">
        <v>121</v>
      </c>
      <c r="C9" s="50">
        <v>7153999.9400000023</v>
      </c>
    </row>
    <row r="10" spans="1:3" ht="17.25" customHeight="1" x14ac:dyDescent="0.25">
      <c r="A10" s="105"/>
      <c r="B10" s="64" t="s">
        <v>122</v>
      </c>
      <c r="C10" s="50">
        <v>52172.14</v>
      </c>
    </row>
    <row r="11" spans="1:3" ht="17.25" customHeight="1" x14ac:dyDescent="0.25">
      <c r="A11" s="105"/>
      <c r="B11" s="64" t="s">
        <v>184</v>
      </c>
      <c r="C11" s="50">
        <v>1347756</v>
      </c>
    </row>
    <row r="12" spans="1:3" ht="38.25" x14ac:dyDescent="0.25">
      <c r="A12" s="105"/>
      <c r="B12" s="64" t="s">
        <v>185</v>
      </c>
      <c r="C12" s="50">
        <v>10145556.070000002</v>
      </c>
    </row>
    <row r="13" spans="1:3" ht="21.75" customHeight="1" x14ac:dyDescent="0.25">
      <c r="A13" s="106"/>
      <c r="B13" s="47" t="s">
        <v>10</v>
      </c>
      <c r="C13" s="49">
        <f>SUM(C5:C12)</f>
        <v>121901297.95000002</v>
      </c>
    </row>
    <row r="14" spans="1:3" ht="21.75" customHeight="1" x14ac:dyDescent="0.25">
      <c r="A14" s="48"/>
      <c r="B14" s="43" t="s">
        <v>7</v>
      </c>
      <c r="C14" s="52">
        <f>+C13</f>
        <v>121901297.95000002</v>
      </c>
    </row>
    <row r="16" spans="1:3" x14ac:dyDescent="0.25">
      <c r="C16" s="39"/>
    </row>
    <row r="17" spans="3:3" x14ac:dyDescent="0.25">
      <c r="C17" s="39"/>
    </row>
    <row r="18" spans="3:3" x14ac:dyDescent="0.25">
      <c r="C18" s="67"/>
    </row>
  </sheetData>
  <sheetProtection algorithmName="SHA-512" hashValue="xKMm+cQ4CvA207ZQ96bBgvvWS33NpEYSzd1ycn473fA41G0E25d8TtSo62XGgUrYgj7WytvFJfcsI2JAwrMtrg==" saltValue="yf1CqDfUWht8vttBtxcswA==" spinCount="100000" sheet="1" objects="1" scenarios="1"/>
  <mergeCells count="3">
    <mergeCell ref="A2:C2"/>
    <mergeCell ref="B3:C3"/>
    <mergeCell ref="A5:A1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C50"/>
  <sheetViews>
    <sheetView workbookViewId="0"/>
  </sheetViews>
  <sheetFormatPr defaultRowHeight="15" x14ac:dyDescent="0.25"/>
  <cols>
    <col min="1" max="1" width="6.7109375" style="17" customWidth="1"/>
    <col min="2" max="2" width="90.7109375" style="17" customWidth="1"/>
    <col min="3" max="3" width="20.7109375" style="17" customWidth="1"/>
    <col min="4" max="4" width="12" bestFit="1" customWidth="1"/>
  </cols>
  <sheetData>
    <row r="1" spans="1:3" ht="16.5" customHeight="1" x14ac:dyDescent="0.25"/>
    <row r="2" spans="1:3" ht="16.5" customHeight="1" x14ac:dyDescent="0.25">
      <c r="A2" s="85" t="s">
        <v>48</v>
      </c>
      <c r="B2" s="85"/>
      <c r="C2" s="85"/>
    </row>
    <row r="3" spans="1:3" ht="16.5" customHeight="1" x14ac:dyDescent="0.25">
      <c r="A3" s="45"/>
      <c r="B3" s="91" t="s">
        <v>0</v>
      </c>
      <c r="C3" s="91"/>
    </row>
    <row r="4" spans="1:3" ht="24" customHeight="1" x14ac:dyDescent="0.25">
      <c r="A4" s="45"/>
      <c r="B4" s="40" t="s">
        <v>1</v>
      </c>
      <c r="C4" s="41" t="s">
        <v>2</v>
      </c>
    </row>
    <row r="5" spans="1:3" ht="16.5" customHeight="1" x14ac:dyDescent="0.25">
      <c r="A5" s="105" t="s">
        <v>5</v>
      </c>
      <c r="B5" s="64" t="s">
        <v>151</v>
      </c>
      <c r="C5" s="55">
        <v>1614257.1432124001</v>
      </c>
    </row>
    <row r="6" spans="1:3" ht="16.5" customHeight="1" x14ac:dyDescent="0.25">
      <c r="A6" s="105"/>
      <c r="B6" s="64" t="s">
        <v>152</v>
      </c>
      <c r="C6" s="55">
        <v>8109184.3077956084</v>
      </c>
    </row>
    <row r="7" spans="1:3" ht="16.5" customHeight="1" x14ac:dyDescent="0.25">
      <c r="A7" s="105"/>
      <c r="B7" s="64" t="s">
        <v>153</v>
      </c>
      <c r="C7" s="55">
        <v>278495.72140160005</v>
      </c>
    </row>
    <row r="8" spans="1:3" ht="16.5" customHeight="1" x14ac:dyDescent="0.25">
      <c r="A8" s="105"/>
      <c r="B8" s="64" t="s">
        <v>162</v>
      </c>
      <c r="C8" s="55">
        <v>1261353.5821950007</v>
      </c>
    </row>
    <row r="9" spans="1:3" ht="16.5" customHeight="1" x14ac:dyDescent="0.25">
      <c r="A9" s="105"/>
      <c r="B9" s="64" t="s">
        <v>176</v>
      </c>
      <c r="C9" s="55">
        <v>527119.45927809994</v>
      </c>
    </row>
    <row r="10" spans="1:3" ht="16.5" customHeight="1" x14ac:dyDescent="0.25">
      <c r="A10" s="105"/>
      <c r="B10" s="64" t="s">
        <v>170</v>
      </c>
      <c r="C10" s="55">
        <v>10122764.857730301</v>
      </c>
    </row>
    <row r="11" spans="1:3" ht="16.5" customHeight="1" x14ac:dyDescent="0.25">
      <c r="A11" s="105"/>
      <c r="B11" s="64" t="s">
        <v>169</v>
      </c>
      <c r="C11" s="55">
        <v>8036039.8590705125</v>
      </c>
    </row>
    <row r="12" spans="1:3" ht="16.5" customHeight="1" x14ac:dyDescent="0.25">
      <c r="A12" s="105"/>
      <c r="B12" s="64" t="s">
        <v>171</v>
      </c>
      <c r="C12" s="55">
        <v>6307872.0394020034</v>
      </c>
    </row>
    <row r="13" spans="1:3" ht="16.5" customHeight="1" x14ac:dyDescent="0.25">
      <c r="A13" s="105"/>
      <c r="B13" s="64" t="s">
        <v>263</v>
      </c>
      <c r="C13" s="55">
        <v>12962.759730000002</v>
      </c>
    </row>
    <row r="14" spans="1:3" ht="16.5" customHeight="1" x14ac:dyDescent="0.25">
      <c r="A14" s="105"/>
      <c r="B14" s="64" t="s">
        <v>177</v>
      </c>
      <c r="C14" s="55">
        <v>2001691.4026199006</v>
      </c>
    </row>
    <row r="15" spans="1:3" ht="16.5" customHeight="1" x14ac:dyDescent="0.25">
      <c r="A15" s="105"/>
      <c r="B15" s="64" t="s">
        <v>163</v>
      </c>
      <c r="C15" s="55">
        <v>496194.98308020015</v>
      </c>
    </row>
    <row r="16" spans="1:3" ht="16.5" customHeight="1" x14ac:dyDescent="0.25">
      <c r="A16" s="105"/>
      <c r="B16" s="64" t="s">
        <v>159</v>
      </c>
      <c r="C16" s="55">
        <v>636813.11305869999</v>
      </c>
    </row>
    <row r="17" spans="1:3" ht="16.5" customHeight="1" x14ac:dyDescent="0.25">
      <c r="A17" s="105"/>
      <c r="B17" s="64" t="s">
        <v>262</v>
      </c>
      <c r="C17" s="55">
        <v>575615.54845530004</v>
      </c>
    </row>
    <row r="18" spans="1:3" ht="16.5" customHeight="1" x14ac:dyDescent="0.25">
      <c r="A18" s="105"/>
      <c r="B18" s="64" t="s">
        <v>168</v>
      </c>
      <c r="C18" s="55">
        <v>36137.284740799994</v>
      </c>
    </row>
    <row r="19" spans="1:3" ht="16.5" customHeight="1" x14ac:dyDescent="0.25">
      <c r="A19" s="105"/>
      <c r="B19" s="64" t="s">
        <v>167</v>
      </c>
      <c r="C19" s="55">
        <v>3380731.1109048016</v>
      </c>
    </row>
    <row r="20" spans="1:3" ht="16.5" customHeight="1" x14ac:dyDescent="0.25">
      <c r="A20" s="105"/>
      <c r="B20" s="64" t="s">
        <v>166</v>
      </c>
      <c r="C20" s="55">
        <v>865452.41685969976</v>
      </c>
    </row>
    <row r="21" spans="1:3" ht="16.5" customHeight="1" x14ac:dyDescent="0.25">
      <c r="A21" s="105"/>
      <c r="B21" s="64" t="s">
        <v>160</v>
      </c>
      <c r="C21" s="55">
        <v>9536.7134932000008</v>
      </c>
    </row>
    <row r="22" spans="1:3" ht="16.5" customHeight="1" x14ac:dyDescent="0.25">
      <c r="A22" s="105"/>
      <c r="B22" s="64" t="s">
        <v>165</v>
      </c>
      <c r="C22" s="55">
        <v>398351.67666649999</v>
      </c>
    </row>
    <row r="23" spans="1:3" ht="16.5" customHeight="1" x14ac:dyDescent="0.25">
      <c r="A23" s="105"/>
      <c r="B23" s="64" t="s">
        <v>164</v>
      </c>
      <c r="C23" s="55">
        <v>398778.44409</v>
      </c>
    </row>
    <row r="24" spans="1:3" ht="16.5" customHeight="1" x14ac:dyDescent="0.25">
      <c r="A24" s="105"/>
      <c r="B24" s="64" t="s">
        <v>180</v>
      </c>
      <c r="C24" s="55">
        <v>34574.029680000007</v>
      </c>
    </row>
    <row r="25" spans="1:3" ht="16.5" customHeight="1" x14ac:dyDescent="0.25">
      <c r="A25" s="105"/>
      <c r="B25" s="64" t="s">
        <v>179</v>
      </c>
      <c r="C25" s="55">
        <v>3262.27448</v>
      </c>
    </row>
    <row r="26" spans="1:3" ht="16.5" customHeight="1" x14ac:dyDescent="0.25">
      <c r="A26" s="105"/>
      <c r="B26" s="64" t="s">
        <v>178</v>
      </c>
      <c r="C26" s="55">
        <v>91626.537872500005</v>
      </c>
    </row>
    <row r="27" spans="1:3" ht="16.5" customHeight="1" x14ac:dyDescent="0.25">
      <c r="A27" s="105"/>
      <c r="B27" s="64" t="s">
        <v>181</v>
      </c>
      <c r="C27" s="55">
        <v>2217388.7858910998</v>
      </c>
    </row>
    <row r="28" spans="1:3" ht="16.5" customHeight="1" x14ac:dyDescent="0.25">
      <c r="A28" s="105"/>
      <c r="B28" s="64" t="s">
        <v>174</v>
      </c>
      <c r="C28" s="55">
        <v>234230.79972999997</v>
      </c>
    </row>
    <row r="29" spans="1:3" ht="16.5" customHeight="1" x14ac:dyDescent="0.25">
      <c r="A29" s="105"/>
      <c r="B29" s="64" t="s">
        <v>175</v>
      </c>
      <c r="C29" s="55">
        <v>145875.95890549995</v>
      </c>
    </row>
    <row r="30" spans="1:3" ht="25.5" x14ac:dyDescent="0.25">
      <c r="A30" s="105"/>
      <c r="B30" s="64" t="s">
        <v>182</v>
      </c>
      <c r="C30" s="55">
        <v>637677.27529770008</v>
      </c>
    </row>
    <row r="31" spans="1:3" ht="16.5" customHeight="1" x14ac:dyDescent="0.25">
      <c r="A31" s="105"/>
      <c r="B31" s="64" t="s">
        <v>172</v>
      </c>
      <c r="C31" s="55">
        <v>807897.75050800072</v>
      </c>
    </row>
    <row r="32" spans="1:3" ht="24" customHeight="1" x14ac:dyDescent="0.25">
      <c r="A32" s="106"/>
      <c r="B32" s="51" t="s">
        <v>39</v>
      </c>
      <c r="C32" s="56">
        <f>SUM(C5:C31)</f>
        <v>49241885.836149432</v>
      </c>
    </row>
    <row r="33" spans="1:3" ht="16.5" customHeight="1" x14ac:dyDescent="0.25">
      <c r="A33" s="108" t="s">
        <v>6</v>
      </c>
      <c r="B33" s="65" t="s">
        <v>154</v>
      </c>
      <c r="C33" s="55">
        <v>320008.57613529998</v>
      </c>
    </row>
    <row r="34" spans="1:3" ht="16.5" customHeight="1" x14ac:dyDescent="0.25">
      <c r="A34" s="105"/>
      <c r="B34" s="65" t="s">
        <v>155</v>
      </c>
      <c r="C34" s="55">
        <v>47788.322199999995</v>
      </c>
    </row>
    <row r="35" spans="1:3" ht="16.5" customHeight="1" x14ac:dyDescent="0.25">
      <c r="A35" s="105"/>
      <c r="B35" s="65" t="s">
        <v>189</v>
      </c>
      <c r="C35" s="55">
        <v>2094315.7162111001</v>
      </c>
    </row>
    <row r="36" spans="1:3" ht="16.5" customHeight="1" x14ac:dyDescent="0.25">
      <c r="A36" s="105"/>
      <c r="B36" s="64" t="s">
        <v>158</v>
      </c>
      <c r="C36" s="55">
        <v>5611.9458199999999</v>
      </c>
    </row>
    <row r="37" spans="1:3" ht="16.5" customHeight="1" x14ac:dyDescent="0.25">
      <c r="A37" s="105"/>
      <c r="B37" s="64" t="s">
        <v>157</v>
      </c>
      <c r="C37" s="55">
        <v>512335.70090699993</v>
      </c>
    </row>
    <row r="38" spans="1:3" ht="16.5" customHeight="1" x14ac:dyDescent="0.25">
      <c r="A38" s="105"/>
      <c r="B38" s="64" t="s">
        <v>161</v>
      </c>
      <c r="C38" s="55">
        <v>15004.968810000002</v>
      </c>
    </row>
    <row r="39" spans="1:3" ht="16.5" customHeight="1" x14ac:dyDescent="0.25">
      <c r="A39" s="105"/>
      <c r="B39" s="64" t="s">
        <v>156</v>
      </c>
      <c r="C39" s="55">
        <v>372279.28133279999</v>
      </c>
    </row>
    <row r="40" spans="1:3" ht="16.5" customHeight="1" x14ac:dyDescent="0.25">
      <c r="A40" s="105"/>
      <c r="B40" s="64" t="s">
        <v>173</v>
      </c>
      <c r="C40" s="55">
        <v>389926.07521399995</v>
      </c>
    </row>
    <row r="41" spans="1:3" ht="16.5" customHeight="1" x14ac:dyDescent="0.25">
      <c r="A41" s="105"/>
      <c r="B41" s="64" t="s">
        <v>183</v>
      </c>
      <c r="C41" s="55">
        <v>26550.821634</v>
      </c>
    </row>
    <row r="42" spans="1:3" ht="16.5" customHeight="1" x14ac:dyDescent="0.25">
      <c r="A42" s="105"/>
      <c r="B42" s="64" t="s">
        <v>261</v>
      </c>
      <c r="C42" s="55">
        <v>478052.41331499995</v>
      </c>
    </row>
    <row r="43" spans="1:3" ht="16.5" customHeight="1" x14ac:dyDescent="0.25">
      <c r="A43" s="105"/>
      <c r="B43" s="64" t="s">
        <v>123</v>
      </c>
      <c r="C43" s="55">
        <v>34127.958267000002</v>
      </c>
    </row>
    <row r="44" spans="1:3" ht="16.5" customHeight="1" x14ac:dyDescent="0.25">
      <c r="A44" s="105"/>
      <c r="B44" s="64" t="s">
        <v>124</v>
      </c>
      <c r="C44" s="55">
        <v>70520.235883999994</v>
      </c>
    </row>
    <row r="45" spans="1:3" ht="16.5" customHeight="1" x14ac:dyDescent="0.25">
      <c r="A45" s="105"/>
      <c r="B45" s="64" t="s">
        <v>125</v>
      </c>
      <c r="C45" s="55">
        <v>635934.80393049994</v>
      </c>
    </row>
    <row r="46" spans="1:3" ht="16.5" customHeight="1" x14ac:dyDescent="0.25">
      <c r="A46" s="105"/>
      <c r="B46" s="64" t="s">
        <v>126</v>
      </c>
      <c r="C46" s="55">
        <v>91013.202524999986</v>
      </c>
    </row>
    <row r="47" spans="1:3" ht="24" customHeight="1" x14ac:dyDescent="0.25">
      <c r="A47" s="48"/>
      <c r="B47" s="51" t="s">
        <v>47</v>
      </c>
      <c r="C47" s="53">
        <f>SUM(C33:C46)</f>
        <v>5093470.0221856991</v>
      </c>
    </row>
    <row r="48" spans="1:3" ht="24" customHeight="1" x14ac:dyDescent="0.25">
      <c r="A48" s="48"/>
      <c r="B48" s="54" t="s">
        <v>7</v>
      </c>
      <c r="C48" s="57">
        <f>+C47+C32</f>
        <v>54335355.85833513</v>
      </c>
    </row>
    <row r="50" spans="3:3" x14ac:dyDescent="0.25">
      <c r="C50" s="66"/>
    </row>
  </sheetData>
  <sheetProtection algorithmName="SHA-512" hashValue="/NrXJmm0olec/x03DYeojFMvStij1T/SzwYqQcVjcxW24Kx9SysKMfigowGI5xb+nraEY4EOlpeECgz0cPWlqw==" saltValue="luAdVJfyoQZ2WNClU1pBRw==" spinCount="100000" sheet="1" objects="1" scenarios="1"/>
  <mergeCells count="4">
    <mergeCell ref="A2:C2"/>
    <mergeCell ref="B3:C3"/>
    <mergeCell ref="A5:A32"/>
    <mergeCell ref="A33:A4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TDocument" ma:contentTypeID="0x010100EFDC2DF519FC4D8BB117FC66ED8C73E90091CCFC78279E7B4482A71491C057F62F" ma:contentTypeVersion="4" ma:contentTypeDescription="" ma:contentTypeScope="" ma:versionID="5d5642dd5c108037675bf5187d12f95e">
  <xsd:schema xmlns:xsd="http://www.w3.org/2001/XMLSchema" xmlns:xs="http://www.w3.org/2001/XMLSchema" xmlns:p="http://schemas.microsoft.com/office/2006/metadata/properties" xmlns:ns1="http://schemas.microsoft.com/sharepoint/v3" xmlns:ns2="e43436c6-5877-45c6-9011-37768d249360" xmlns:ns3="838b1f35-21c8-4d51-9b19-05ddba14ab3b" targetNamespace="http://schemas.microsoft.com/office/2006/metadata/properties" ma:root="true" ma:fieldsID="b9a3fe7b84068ec72f2215b376fbce7d" ns1:_="" ns2:_="" ns3:_="">
    <xsd:import namespace="http://schemas.microsoft.com/sharepoint/v3"/>
    <xsd:import namespace="e43436c6-5877-45c6-9011-37768d249360"/>
    <xsd:import namespace="838b1f35-21c8-4d51-9b19-05ddba14ab3b"/>
    <xsd:element name="properties">
      <xsd:complexType>
        <xsd:sequence>
          <xsd:element name="documentManagement">
            <xsd:complexType>
              <xsd:all>
                <xsd:element ref="ns2:CMSURL" minOccurs="0"/>
                <xsd:element ref="ns2:NOrdem" minOccurs="0"/>
                <xsd:element ref="ns2:ReferenciaUnica" minOccurs="0"/>
                <xsd:element ref="ns1:RoutingRuleDescription" minOccurs="0"/>
                <xsd:element ref="ns2:CMSClassification" minOccurs="0"/>
                <xsd:element ref="ns2:CMSPostingGuid" minOccurs="0"/>
                <xsd:element ref="ns3:Year" minOccurs="0"/>
                <xsd:element ref="ns2:Posting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1" nillable="true" ma:displayName="Description" ma:description="" ma:internalName="RoutingRuleDescriptio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3436c6-5877-45c6-9011-37768d249360" elementFormDefault="qualified">
    <xsd:import namespace="http://schemas.microsoft.com/office/2006/documentManagement/types"/>
    <xsd:import namespace="http://schemas.microsoft.com/office/infopath/2007/PartnerControls"/>
    <xsd:element name="CMSURL" ma:index="8" nillable="true" ma:displayName="CMSURL" ma:internalName="CMSURL">
      <xsd:simpleType>
        <xsd:restriction base="dms:Text"/>
      </xsd:simpleType>
    </xsd:element>
    <xsd:element name="NOrdem" ma:index="9" nillable="true" ma:displayName="NOrdem" ma:internalName="NOrdem">
      <xsd:simpleType>
        <xsd:restriction base="dms:Number"/>
      </xsd:simpleType>
    </xsd:element>
    <xsd:element name="ReferenciaUnica" ma:index="10" nillable="true" ma:displayName="ReferenciaUnica" ma:internalName="ReferenciaUnica">
      <xsd:simpleType>
        <xsd:restriction base="dms:Text"/>
      </xsd:simpleType>
    </xsd:element>
    <xsd:element name="CMSClassification" ma:index="12" nillable="true" ma:displayName="Classification" ma:format="Dropdown" ma:internalName="CMSClassification">
      <xsd:simpleType>
        <xsd:restriction base="dms:Choice">
          <xsd:enumeration value="DECLARAÇÕES DE RECTIFICAÇÃO"/>
          <xsd:enumeration value="OFÍCIOS - CIRCULADOS GABINETE DO DIRECTOR-GERAL"/>
          <xsd:enumeration value="OFÍCIOS - CIRCULADOS INSPECÇÃO TRIBUTÁRIA"/>
          <xsd:enumeration value="$NOW-90"/>
          <xsd:enumeration value="1"/>
          <xsd:enumeration value="91"/>
          <xsd:enumeration value="ABP"/>
          <xsd:enumeration value="ACÓRDÃOS"/>
          <xsd:enumeration value="AÇÚCAR"/>
          <xsd:enumeration value="ADUAN"/>
          <xsd:enumeration value="ADUANEIRA"/>
          <xsd:enumeration value="ADVERTÊNCIA"/>
          <xsd:enumeration value="ARROZ"/>
          <xsd:enumeration value="ASSENTOS"/>
          <xsd:enumeration value="AVES DE CAPOEIRA"/>
          <xsd:enumeration value="AVES DE CAPOEIRA E OVOS"/>
          <xsd:enumeration value="AVISOS"/>
          <xsd:enumeration value="AVISOS BANCO DE PORTUGAL"/>
          <xsd:enumeration value="CARNE DE BOVINO"/>
          <xsd:enumeration value="CARNE DE SUÍNO"/>
          <xsd:enumeration value="CEREAIS"/>
          <xsd:enumeration value="CFI"/>
          <xsd:enumeration value="CIEC"/>
          <xsd:enumeration value="CIEC"/>
          <xsd:enumeration value="CIMI"/>
          <xsd:enumeration value="CIMSISD"/>
          <xsd:enumeration value="CIMT"/>
          <xsd:enumeration value="CIRC"/>
          <xsd:enumeration value="CIRCULARES AT"/>
          <xsd:enumeration value="CIRCULARES DGCI"/>
          <xsd:enumeration value="CIRCULARES E OFÍCIOS CIRCULADOS"/>
          <xsd:enumeration value="CIRS"/>
          <xsd:enumeration value="CISV"/>
          <xsd:enumeration value="CISV"/>
          <xsd:enumeration value="CIUC"/>
          <xsd:enumeration value="CIVA"/>
          <xsd:enumeration value="COMUNITÁRIA"/>
          <xsd:enumeration value="CPPT"/>
          <xsd:enumeration value="DC"/>
          <xsd:enumeration value="DECLARAÇÕES"/>
          <xsd:enumeration value="DECLARAÇÕES DE RETIFICAÇÃO"/>
          <xsd:enumeration value="DECLARAÇÕES EM ATA"/>
          <xsd:enumeration value="DECRETOS"/>
          <xsd:enumeration value="DECRETOS DO PRESIDENTE DA REPÚBLICA"/>
          <xsd:enumeration value="DECRETOS LEGISLATIVOS REGIONAIS"/>
          <xsd:enumeration value="DECRETOS REGULAMENTARES"/>
          <xsd:enumeration value="DECRETOS REGULAMENTARES REGIONAIS"/>
          <xsd:enumeration value="DECRETOS-LEI"/>
          <xsd:enumeration value="DESPACHO"/>
          <xsd:enumeration value="DESPACHOS"/>
          <xsd:enumeration value="DESPACHOS CONJUNTOS"/>
          <xsd:enumeration value="DESPACHOS NORMATIVOS"/>
          <xsd:enumeration value="DIREITOS ADUANEIROS E OUTRAS IMPOSIÇÕES"/>
          <xsd:enumeration value="FINAL"/>
          <xsd:enumeration value="FORMULÁRIO DO PEDIDO DE IPV"/>
          <xsd:enumeration value="IEC"/>
          <xsd:enumeration value="ÍNDICE"/>
          <xsd:enumeration value="ÍNDICE DOS CAPÍTULOS"/>
          <xsd:enumeration value="ÍNDICE REMISSIVO"/>
          <xsd:enumeration value="INFORMAÇÕES COMPLEMENTARES"/>
          <xsd:enumeration value="INFORMAÇÕES PAUTAIS VINCULATIVAS"/>
          <xsd:enumeration value="INSTRUÇÕES"/>
          <xsd:enumeration value="ISV"/>
          <xsd:enumeration value="IVA"/>
          <xsd:enumeration value="LACTICÍNIOS EXPORTADOS SOB A FORMA DE MERCADORIAS FORA DO ANEXO I"/>
          <xsd:enumeration value="LEIS"/>
          <xsd:enumeration value="LEITE E PRODUTOS LÁCTEOS"/>
          <xsd:enumeration value="LGT"/>
          <xsd:enumeration value="MANUAL DE DECISÕES DE CLASSIFICAÇÃO PAUTAL"/>
          <xsd:enumeration value="MANUAL SOBRE CONTINGENTES"/>
          <xsd:enumeration value="MANUAL SOBRE SUSPENSÕES"/>
          <xsd:enumeration value="MELAÇOS"/>
          <xsd:enumeration value="MEURSING (ANEXOS)"/>
          <xsd:enumeration value="MOD. 2-RFI - PEDIDO DE CERTIFICADO DE RESIDÊNCIA FISCAL"/>
          <xsd:enumeration value="NACIONAL"/>
          <xsd:enumeration value="NOMENCLATURAS"/>
          <xsd:enumeration value="NOTAS DE CAPITULO"/>
          <xsd:enumeration value="NOTAS DE SECÇÃO"/>
          <xsd:enumeration value="NOTAS EXPLICATIVAS DA NOMENCLATURA COMBINADA"/>
          <xsd:enumeration value="NOVIDADES"/>
          <xsd:enumeration value="OD"/>
          <xsd:enumeration value="OFÍCIO"/>
          <xsd:enumeration value="OFÍCIOS - CIRCULADOS AVALIAÇÕES"/>
          <xsd:enumeration value="OFÍCIOS - CIRCULADOS CADASTRO"/>
          <xsd:enumeration value="OFÍCIOS - CIRCULADOS COBRANÇA"/>
          <xsd:enumeration value="OFÍCIOS - CIRCULADOS CONTRIBUIÇÃO AUTÁRQUICA"/>
          <xsd:enumeration value="OFÍCIOS - CIRCULADOS DA DSCC"/>
          <xsd:enumeration value="OFÍCIOS - CIRCULADOS DA DSRC"/>
          <xsd:enumeration value="OFÍCIOS - CIRCULADOS DGCI"/>
          <xsd:enumeration value="OFÍCIOS - CIRCULADOS DS BENEFÍCIOS FISCAIS"/>
          <xsd:enumeration value="OFÍCIOS - CIRCULADOS DS JURÍDICOS E DO CONTENCIOSO"/>
          <xsd:enumeration value="OFÍCIOS - CIRCULADOS DSGCT"/>
          <xsd:enumeration value="OFÍCIOS - CIRCULADOS DSIECV"/>
          <xsd:enumeration value="OFÍCIOS - CIRCULADOS DSL"/>
          <xsd:enumeration value="OFÍCIOS - CIRCULADOS DSRA"/>
          <xsd:enumeration value="OFÍCIOS - CIRCULADOS DSRI"/>
          <xsd:enumeration value="OFÍCIOS - CIRCULADOS DSTA"/>
          <xsd:enumeration value="OFÍCIOS - CIRCULADOS GABINETE DO DIRETOR-GERAL"/>
          <xsd:enumeration value="OFÍCIOS - CIRCULADOS IMI"/>
          <xsd:enumeration value="OFÍCIOS - CIRCULADOS IMPOSTO DO SELO"/>
          <xsd:enumeration value="OFÍCIOS - CIRCULADOS IMPOSTO MUNICIPAL DE VEÍCULOS"/>
          <xsd:enumeration value="OFÍCIOS - CIRCULADOS IMPOSTO ÚNICO DE CIRCULAÇÃO"/>
          <xsd:enumeration value="OFÍCIOS - CIRCULADOS IMPOSTOS DE CIRCULAÇÃO E CAMIONAGEM"/>
          <xsd:enumeration value="OFÍCIOS - CIRCULADOS IMT"/>
          <xsd:enumeration value="OFÍCIOS - CIRCULADOS INSPEÇÃO TRIBUTÁRIA"/>
          <xsd:enumeration value="OFÍCIOS - CIRCULADOS IRC"/>
          <xsd:enumeration value="OFÍCIOS - CIRCULADOS IRS"/>
          <xsd:enumeration value="OFÍCIOS - CIRCULADOS IVA"/>
          <xsd:enumeration value="OFÍCIOS - CIRCULADOS JUSTIÇA TRIBUTÁRIA"/>
          <xsd:enumeration value="OFÍCIOS - CIRCULADOS PLANEAMENTO E ESTATÍSTICA"/>
          <xsd:enumeration value="OFÍCIOS - CIRCULADOS PLANEAMENTO E SISTEMAS DE INFORMAÇÃO"/>
          <xsd:enumeration value="OFÍCIOS - CIRCULADOS SISA E SUCESSÕES E DOAÇÕES"/>
          <xsd:enumeration value="OFÍCIOS - CIRCULARES BENEFÍCIOS FISCAIS"/>
          <xsd:enumeration value="OFÍCIOS - CIRCULARES CA (A)"/>
          <xsd:enumeration value="OFÍCIOS - CIRCULARES DS AVALIAÇÕES"/>
          <xsd:enumeration value="OFÍCIOS - CIRCULARES IR"/>
          <xsd:enumeration value="OFÍCIOS - CIRCULARES IR (X)"/>
          <xsd:enumeration value="OFÍCIOS - CIRCULARES IRC"/>
          <xsd:enumeration value="OFÍCIOS - CIRCULARES IRS"/>
          <xsd:enumeration value="OFÍCIOS - CIRCULARES PLANEAMENTO E ESTATÍSTICA"/>
          <xsd:enumeration value="OFÍCIOS - CIRCULARES SISA/SUCESSÕES DOAÇÕES (D)"/>
          <xsd:enumeration value="OUTRAS TAXAS CÂMBIO"/>
          <xsd:enumeration value="OUTRAS TAXAS DE CÂMBIO"/>
          <xsd:enumeration value="OUTROS DIPLOMAS"/>
          <xsd:enumeration value="OVOS"/>
          <xsd:enumeration value="OVOS E GEMAS DE OVOS EXPORTADOS SOB A FORMA DE MERCADORIAS NÃO ABRANGIDAS PELO ANEXO I DO TRATADO"/>
          <xsd:enumeration value="PARECERES"/>
          <xsd:enumeration value="PARTE I  &gt;   TÍTULO I"/>
          <xsd:enumeration value="PARTE I  &gt;   TÍTULO II"/>
          <xsd:enumeration value="PARTE I  &gt;   TÍTULO III"/>
          <xsd:enumeration value="PARTE I  &gt;   TÍTULO IV"/>
          <xsd:enumeration value="PARTE I  &gt;   TÍTULO IX"/>
          <xsd:enumeration value="PARTE I  &gt;   TÍTULO V"/>
          <xsd:enumeration value="PARTE I  &gt;   TÍTULO VI"/>
          <xsd:enumeration value="PARTE I  &gt;   TÍTULO VII"/>
          <xsd:enumeration value="PARTE I  &gt;   TÍTULO VIII"/>
          <xsd:enumeration value="PARTE II  &gt;   TÍTULO I"/>
          <xsd:enumeration value="PARTE II  &gt;   TÍTULO II"/>
          <xsd:enumeration value="PARTE II  &gt;   TÍTULO III"/>
          <xsd:enumeration value="PARTE II  &gt;   TÍTULO IV"/>
          <xsd:enumeration value="PARTE II  &gt;   TÍTULO V"/>
          <xsd:enumeration value="PARTE II  &gt;   TÍTULO VI"/>
          <xsd:enumeration value="PARTE III  &gt;  TÍTULO I"/>
          <xsd:enumeration value="PARTE III  &gt;  TÍTULO II"/>
          <xsd:enumeration value="PARTE IV  &gt;   TÍTULO I"/>
          <xsd:enumeration value="PARTE IV  &gt;   TÍTULO II"/>
          <xsd:enumeration value="PARTE IV  &gt;  TÍTULO III"/>
          <xsd:enumeration value="PARTE IV  &gt;  TÍTULO IV"/>
          <xsd:enumeration value="PARTE IV A"/>
          <xsd:enumeration value="PARTE V"/>
          <xsd:enumeration value="PARTES ANEXOS"/>
          <xsd:enumeration value="PARTES DA PAUTA DE SERVIÇO"/>
          <xsd:enumeration value="PORTARIAS"/>
          <xsd:enumeration value="PREÂMBULO"/>
          <xsd:enumeration value="PREÇOS UNITÁRIOS"/>
          <xsd:enumeration value="RCPIT"/>
          <xsd:enumeration value="REGIME GERAL DAS INFRAÇÕES TRIBUTÁRIAS (RGIT)"/>
          <xsd:enumeration value="REGRAS GERAIS"/>
          <xsd:enumeration value="REGULAMENTOS"/>
          <xsd:enumeration value="RESOLUÇÕES DA ASSEMBLEIA DA REPÚBLICA"/>
          <xsd:enumeration value="RESOLUÇÕES DAS ASSEMBLEIAS LEGISLATIVAS REGIONAIS"/>
          <xsd:enumeration value="RESOLUÇÕES DO CONSELHO DE MINISTROS"/>
          <xsd:enumeration value="RETIFICAÇÕES"/>
          <xsd:enumeration value="RG"/>
          <xsd:enumeration value="RGIT"/>
          <xsd:enumeration value="RITI"/>
          <xsd:enumeration value="SELO"/>
          <xsd:enumeration value="SUMMARY TABLES"/>
          <xsd:enumeration value="TABELA DE MEURSING"/>
          <xsd:enumeration value="TAXAS DE CÂMBIO DE REFERÊNCIA"/>
          <xsd:enumeration value="TÍTULO I"/>
          <xsd:enumeration value="TÍTULO II"/>
          <xsd:enumeration value="TÍTULO III"/>
          <xsd:enumeration value="TÍTULO IV"/>
          <xsd:enumeration value="TÍTULO IX"/>
          <xsd:enumeration value="TÍTULO V"/>
          <xsd:enumeration value="TÍTULO VI"/>
          <xsd:enumeration value="TÍTULO VII"/>
          <xsd:enumeration value="TÍTULO VIII"/>
          <xsd:enumeration value="TRIB"/>
          <xsd:enumeration value="CORRECÇÃO APLICÁVEL ÀS RESTITUIÇÕES DOS CEREAIS"/>
          <xsd:enumeration value="CORRECÇÃO APLICÁVEL À RESTITUIÇÃO DE MALTE"/>
        </xsd:restriction>
      </xsd:simpleType>
    </xsd:element>
    <xsd:element name="CMSPostingGuid" ma:index="13" nillable="true" ma:displayName="CMSPostingGuid" ma:internalName="CMSPostingGuid">
      <xsd:simpleType>
        <xsd:restriction base="dms:Text"/>
      </xsd:simpleType>
    </xsd:element>
    <xsd:element name="Postings" ma:index="17" nillable="true" ma:displayName="Postings" ma:list="{9a0dbb8a-b5da-4b04-a598-5ef4e40b853a}" ma:internalName="Postings0" ma:showField="Title" ma:web="dde2c9f8-ab19-4c0e-91d9-b16852cb55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8b1f35-21c8-4d51-9b19-05ddba14ab3b" elementFormDefault="qualified">
    <xsd:import namespace="http://schemas.microsoft.com/office/2006/documentManagement/types"/>
    <xsd:import namespace="http://schemas.microsoft.com/office/infopath/2007/PartnerControls"/>
    <xsd:element name="Year" ma:index="16" nillable="true" ma:displayName="Year" ma:decimals="0" ma:internalName="Year">
      <xsd:simpleType>
        <xsd:restriction base="dms:Number"/>
      </xsd:simpleType>
    </xsd:element>
    <xsd:element name="SharedWithUsers" ma:index="18" nillable="true" ma:displayName="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ostings xmlns="e43436c6-5877-45c6-9011-37768d249360"/>
    <RoutingRuleDescription xmlns="http://schemas.microsoft.com/sharepoint/v3" xsi:nil="true"/>
    <NOrdem xmlns="e43436c6-5877-45c6-9011-37768d249360" xsi:nil="true"/>
    <CMSURL xmlns="e43436c6-5877-45c6-9011-37768d249360" xsi:nil="true"/>
    <Year xmlns="838b1f35-21c8-4d51-9b19-05ddba14ab3b" xsi:nil="true"/>
    <CMSPostingGuid xmlns="e43436c6-5877-45c6-9011-37768d249360" xsi:nil="true"/>
    <CMSClassification xmlns="e43436c6-5877-45c6-9011-37768d249360" xsi:nil="true"/>
    <ReferenciaUnica xmlns="e43436c6-5877-45c6-9011-37768d249360" xsi:nil="true"/>
  </documentManagement>
</p:properties>
</file>

<file path=customXml/itemProps1.xml><?xml version="1.0" encoding="utf-8"?>
<ds:datastoreItem xmlns:ds="http://schemas.openxmlformats.org/officeDocument/2006/customXml" ds:itemID="{ABB78A07-CDCC-4359-9697-8C0BBB47822E}"/>
</file>

<file path=customXml/itemProps2.xml><?xml version="1.0" encoding="utf-8"?>
<ds:datastoreItem xmlns:ds="http://schemas.openxmlformats.org/officeDocument/2006/customXml" ds:itemID="{8A508B99-1AAA-4659-9FF5-517DC731A670}"/>
</file>

<file path=customXml/itemProps3.xml><?xml version="1.0" encoding="utf-8"?>
<ds:datastoreItem xmlns:ds="http://schemas.openxmlformats.org/officeDocument/2006/customXml" ds:itemID="{6E372516-6BFB-48A8-8746-ACEA1AA8DB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9</vt:i4>
      </vt:variant>
      <vt:variant>
        <vt:lpstr>Intervalos com nome</vt:lpstr>
      </vt:variant>
      <vt:variant>
        <vt:i4>2</vt:i4>
      </vt:variant>
    </vt:vector>
  </HeadingPairs>
  <TitlesOfParts>
    <vt:vector size="11" baseType="lpstr">
      <vt:lpstr>Indice</vt:lpstr>
      <vt:lpstr>Agregado por Beneficio IEC</vt:lpstr>
      <vt:lpstr>Agregado por Beneficio ISV</vt:lpstr>
      <vt:lpstr>Agregado por Beneficio IRC</vt:lpstr>
      <vt:lpstr>Agregado por Beneficio IMT</vt:lpstr>
      <vt:lpstr>Agregado por Beneficio IS</vt:lpstr>
      <vt:lpstr>Agregado por Beneficio IUC</vt:lpstr>
      <vt:lpstr>Agregado por Beneficio IVA</vt:lpstr>
      <vt:lpstr>Agregado por Beneficio IMI</vt:lpstr>
      <vt:lpstr>'Agregado por Beneficio IEC'!Área_de_Impressão</vt:lpstr>
      <vt:lpstr>Indice!Área_de_Impressão</vt:lpstr>
    </vt:vector>
  </TitlesOfParts>
  <Company>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2021 - Valores agregados por tipo de imposto</dc:title>
  <dc:creator>AT - Autoridade Tributária e Aduaneira</dc:creator>
  <cp:keywords>BF</cp:keywords>
  <cp:lastModifiedBy>Rute Conceicao Martins</cp:lastModifiedBy>
  <cp:lastPrinted>2020-09-27T19:28:49Z</cp:lastPrinted>
  <dcterms:created xsi:type="dcterms:W3CDTF">2019-08-23T11:26:10Z</dcterms:created>
  <dcterms:modified xsi:type="dcterms:W3CDTF">2023-07-05T10:17:03Z</dcterms:modified>
  <cp:category>Beneficios Fiscais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0x010100EFDC2DF519FC4D8BB117FC66ED8C73E90091CCFC78279E7B4482A71491C057F62F</vt:lpwstr>
  </property>
</Properties>
</file>