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DSPCG_01\150.40-Prod info estatística\150.40.500\150.40.500.02\BF 15º-A EBF\2019\6 GPEARI_Eventual erro\2 Envio p public c retif\Com Password\"/>
    </mc:Choice>
  </mc:AlternateContent>
  <bookViews>
    <workbookView xWindow="0" yWindow="0" windowWidth="16365" windowHeight="4935"/>
  </bookViews>
  <sheets>
    <sheet name="Indice" sheetId="9" r:id="rId1"/>
    <sheet name="Agregado por Beneficio IEC" sheetId="8" r:id="rId2"/>
    <sheet name="Agregado por Beneficio ISV" sheetId="7" r:id="rId3"/>
    <sheet name="Agregado por Beneficio IRC" sheetId="6" r:id="rId4"/>
    <sheet name="Agregado por Beneficio IMT" sheetId="5" r:id="rId5"/>
    <sheet name="Agregado por Beneficio IS" sheetId="4" r:id="rId6"/>
    <sheet name="Agregado por Beneficio IUC" sheetId="3" r:id="rId7"/>
    <sheet name="Agregado por Beneficio IVA" sheetId="2" r:id="rId8"/>
    <sheet name="Agregado por Beneficio IMI" sheetId="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8" l="1"/>
  <c r="C51" i="1" l="1"/>
  <c r="C27" i="6" l="1"/>
  <c r="C57" i="6" l="1"/>
  <c r="C48" i="6"/>
  <c r="C40" i="6"/>
  <c r="C49" i="5" l="1"/>
  <c r="C29" i="4" l="1"/>
  <c r="C27" i="4"/>
  <c r="C66" i="6"/>
  <c r="C64" i="6"/>
  <c r="C30" i="4" l="1"/>
  <c r="C67" i="6"/>
  <c r="C69" i="6" s="1"/>
  <c r="C15" i="3" l="1"/>
  <c r="C12" i="3"/>
  <c r="C16" i="3" l="1"/>
  <c r="C47" i="5"/>
  <c r="C50" i="5" s="1"/>
  <c r="C32" i="7" l="1"/>
  <c r="C18" i="7"/>
  <c r="C15" i="7"/>
  <c r="C33" i="7" l="1"/>
  <c r="E40" i="8"/>
  <c r="E38" i="8" l="1"/>
  <c r="E26" i="8"/>
  <c r="E29" i="8"/>
  <c r="E33" i="8"/>
  <c r="E41" i="8" l="1"/>
  <c r="C11" i="2" l="1"/>
  <c r="C12" i="2" s="1"/>
  <c r="C33" i="1" l="1"/>
  <c r="C52" i="1" s="1"/>
  <c r="D18" i="9" s="1"/>
</calcChain>
</file>

<file path=xl/sharedStrings.xml><?xml version="1.0" encoding="utf-8"?>
<sst xmlns="http://schemas.openxmlformats.org/spreadsheetml/2006/main" count="340" uniqueCount="282">
  <si>
    <t>Imposto Municipal sobre Imóveis</t>
  </si>
  <si>
    <t xml:space="preserve"> TIPO DE BENEFÍCIO </t>
  </si>
  <si>
    <t xml:space="preserve"> MONTANTE (€) </t>
  </si>
  <si>
    <t>ISENÇÃO TRIBUTÁRIA</t>
  </si>
  <si>
    <t>ISENÇÃO DEFINITIVA</t>
  </si>
  <si>
    <t>ISENÇÃO TEMPORÁRIA</t>
  </si>
  <si>
    <t>TOTAL DE BENEFÍCIOS</t>
  </si>
  <si>
    <t>VALORES AGREGADOS POR TIPO DE BENEFÍCIO - PERÍODO DE TRIBUTAÇÃO DE 2018</t>
  </si>
  <si>
    <t>Imposto Sobre o Valor Acrescentado</t>
  </si>
  <si>
    <t>RESTITUIÇÃO IMPOSTO</t>
  </si>
  <si>
    <t>Embaixadas, Org. Intern e seus funcionários - DL n.º 143/86, de 16/06</t>
  </si>
  <si>
    <t>Comunidades Religiosas - DL 20/90 de 13/01</t>
  </si>
  <si>
    <t>Instituições Particulares de Solidariedade Social - DL 20/90 de 13/01</t>
  </si>
  <si>
    <t>Forças Armadas e de Segurança - DL n.º 113/90, de 05/04</t>
  </si>
  <si>
    <t>Associações e Corpos Bombeiros - DL 113/90 de 05/04</t>
  </si>
  <si>
    <t>Partidos Políticos - Lei n.º 19/03, de 20/06</t>
  </si>
  <si>
    <t>Indíce</t>
  </si>
  <si>
    <t>Impostos Especiais de Consumo</t>
  </si>
  <si>
    <t>Imposto sobre Veículos</t>
  </si>
  <si>
    <t>Imposto sobre o Rendimento das Pessoas Colectivas</t>
  </si>
  <si>
    <t>Imposto Municipal sobre as Transmissões Onerosas de Imóveis</t>
  </si>
  <si>
    <t>Imposto do Selo</t>
  </si>
  <si>
    <t>Imposto Único de Circulação</t>
  </si>
  <si>
    <t>Imposto Sobre o valor Acrescentado</t>
  </si>
  <si>
    <t>VALORES AGREGADOS POR TIPO DE IMPOSTO E BENEFÍCIO - PERÍODO DE TRIBUTAÇÃO DE 2018</t>
  </si>
  <si>
    <t>IABA</t>
  </si>
  <si>
    <t>Álcool destinado a consumo próprio de hospitais e similares - Art.º 67, n.º 3, c) do CIEC</t>
  </si>
  <si>
    <t>Álcool destinado a fins terapêuticos e sanitários - Art.º 67, n.º 3, e) do CIEC</t>
  </si>
  <si>
    <t>Álcool destinado a testes laboratoriais e investigação científica - Art.º 67, n.º 3, d) do CIEC</t>
  </si>
  <si>
    <t>Álcool distribuido totalmente desnaturado  - Art.º 67, n.º 3, b) do CIEC</t>
  </si>
  <si>
    <t>Álcool total ou parcialmente desnaturado utilizado para fins industriais - Art.º 67, n.º 3, a) do CIEC</t>
  </si>
  <si>
    <t>Álcool utilizado no fabrico de medicamentos - Art.º 67, n.º 3, f) do CIEC</t>
  </si>
  <si>
    <t>Bebidas alcoólicas e álcool para fins industriais - Art.º 67, n.º 1, a), c), d), e) f), e g) do CIEC</t>
  </si>
  <si>
    <t>Bebidas alcoólicas e álcool para produção de vinagre - Art.º 67, n.º 1, b) do CIEC</t>
  </si>
  <si>
    <t>Bebidas não alcoólicas previstas no n.º 1, do artigo 87.º-B, do CIEC - 87º-B, nº 1 do CIEC</t>
  </si>
  <si>
    <t>Relações internacionais (incluindo diplomatas, organismos internacionais,  NATO e acordos internacionais) - Art.º 6, n.º 1, a), b), c) e d)  e n.º 2 do CIEC</t>
  </si>
  <si>
    <t>ISP</t>
  </si>
  <si>
    <t>Biocombustíveis - Art.º 90 do CIEC</t>
  </si>
  <si>
    <t>Gás natural e GPL utilizados em veículos de transporte público - Art.º 89, n.º 1, e) do CIEC</t>
  </si>
  <si>
    <t>Tabaco</t>
  </si>
  <si>
    <t>Tabaco destinado a testes científicos e ensaios, utilizado em fins industriais e horticolas e tabaco reciclado pelo produtor - Art.º 102, n.º 1, a), b), c) e d) do CIEC</t>
  </si>
  <si>
    <t>Aguardentes produzidas em pequenas destilarias - Art.º 79, n.º 2 do CIEC</t>
  </si>
  <si>
    <t>Cervejas produzidas em pequenas cervejeiras - Art.º 80, n.º 3 do CIEC</t>
  </si>
  <si>
    <t>Taxas reduzidas nas Regiões Autónomas dos Açores e da Madeira - Art.º 77 e 78, do CIEC.</t>
  </si>
  <si>
    <t>Equipamentos agrícolas - Art.º 93, n.º 1 e 3, a) e c) do CIEC</t>
  </si>
  <si>
    <t>Motores fixos - Art.º 93, n.º 1 e 3, e) do CIEC</t>
  </si>
  <si>
    <t>Motores Frigoríficos Autónomos - Art.º 93, nº 1 e 3, f) do CIEC</t>
  </si>
  <si>
    <t>Cigarros - taxas reduzidas em vigor nas Regiões Autónomas - Art.º 105 e 105-A do CIEC</t>
  </si>
  <si>
    <t xml:space="preserve">ISENÇÃO TRIBUTÁRIA </t>
  </si>
  <si>
    <t xml:space="preserve">DEDUÇÕES À COLETA </t>
  </si>
  <si>
    <t>TAXA PREFERENCIAL</t>
  </si>
  <si>
    <t>Automóveis ligeiros de mercadorias, de caixa aberta, ou sem caixa, com lotação superior a três lugares, incluindo o do condutor, que apresentem tração às 4 rodas
Art.º 8, n.º 3 do CISV</t>
  </si>
  <si>
    <t>DEDUÇÕES AO RENDIMENTO</t>
  </si>
  <si>
    <t>DEDUÇÕES À COLETA</t>
  </si>
  <si>
    <t>REDUÇÃO DE TAXA</t>
  </si>
  <si>
    <t>DED. MAT. COL.</t>
  </si>
  <si>
    <t>Resultado da liquidação (art.º 92.º CIRC)</t>
  </si>
  <si>
    <t>TOTAL DE BENEFÍCIOS CORRIGIDO</t>
  </si>
  <si>
    <t xml:space="preserve">Locação Financeira - Locatário Artº 3º do D-L 311/82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</si>
  <si>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da Insolvência e da Recuperação de Empresas - Transmissões integradas no âmbito da liquidação da massa insolvente Artº 27º, nº 2 do D-L 53/4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</si>
  <si>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Cooperativas Artº 66º-A, nº 8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</si>
  <si>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Prédios para revenda Artº 7º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</si>
  <si>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prédios individualmente classificados como de interesse nacional, de interesse público ou de interesse municipal, ao abrigo da legislação aplicável Art.º 6.º g)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</si>
  <si>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Pessoas colectivas de utilidade pública administrativa e de mera utilidade pública Artº 6º d)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</si>
  <si>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da Insolvência e da Recuperação de Empresas - Transmissões integradas em Planos de insolvência ou pagamentos Artº 27, nº 1 e 2 do D-L 53/4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</si>
  <si>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Concordata entre o Estado Português e a Igreja Católica de 18/5/24 Artº 26º, nº 3 a) da Concordata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</si>
  <si>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Actos de Reorganização e Concentração de Empresas Artº 6º, nº1 a)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</si>
  <si>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de prédios ou parte de prédios rústicos que correspondam a áreas florestais abrangidas por zona de intervenção florestal (ZIF) Art.º 59.º-D, n.º 2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</si>
  <si>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Processo de execução, falência ou insolvência Artº 8º, nº 1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</si>
  <si>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instituições particulares de solidariedade social e entidades a estas legalmente equiparadas Artº 6º e)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</si>
  <si>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Habitação com Valor =&lt; 300.000, euros Art.º 8.º, n.º 2 a)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</si>
  <si>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Habitação com Valor &gt; 300.000, euros Art.º 8.º, n.º 2 a)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</si>
  <si>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Outro tipo de prédios =&lt; 300.000, euros Art.º 8.º, n.º 2 b)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</si>
  <si>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Partidos Políticos Artº 1º, nº 1 c) da Lei 19/3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</si>
  <si>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de bens fins religiosos, efectuadas por pessoas colectivas religiosas, como tal inscritas, nos termos da lei que regula a liberdade religiosa Artº 6º f)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</si>
  <si>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da Insolvência e da Recuperação de Empresas - Transmissões integradas em Planos de insolvência ou de pagamentos ou no âmbito da liquidação da massa insolvente Artº 269º do CIRE, aprovado pelo DL 53/04</t>
  </si>
  <si>
    <t>Pessoas colectivas de utilidade pública administrativa e de mera utilidade pública Artº 6º c) do CIS</t>
  </si>
  <si>
    <t>Actos de Reorganização e Concentração de Empresas Artº 60º, nº 1 b) do EBF</t>
  </si>
  <si>
    <t>Concordata entre o Estado Português e a Igreja Católica de 18/05/2004 Artº 26º, nº 3 da Concordata</t>
  </si>
  <si>
    <t>Aquisições de prédios ou parte de prédios rústicos que correspondam a áreas florestais abrangidas por zona de intervenção florestal (ZIF) Art.º 59.º-D, n.º 2 do EBF</t>
  </si>
  <si>
    <t>As instituições de segurança social Artº 6º b) do CIS</t>
  </si>
  <si>
    <t>As instituições particulares de solidariedade social e entidades a estas legalmente equiparadas Artº 6º d) do CIS</t>
  </si>
  <si>
    <t>Partidos políticos Artº 10º, nº 1 a) da Lei 19/03</t>
  </si>
  <si>
    <t>Instituições de ensino superior público Artº 116º da Lei 62/07</t>
  </si>
  <si>
    <t>Zona Franca da Madeira e de Santa Maria - Entidades licenciadas nas Zonas ou concessionárias da exploração da Zona Artº 269º d) do D-L 53/04</t>
  </si>
  <si>
    <t>Sociedades de agricultura de grupo Artº 1º do D.L. 49184/69</t>
  </si>
  <si>
    <t>IP Infraestruturas de Portugal - Bens destinados ao Domínio Público do Estado
Artigo 6 a) CIS</t>
  </si>
  <si>
    <t>Estradas de Portugal SA - Bens destinados ao Domínio Público do Estado Artº 9º, nº 2 do D-L 239/04</t>
  </si>
  <si>
    <t>Estado, Regiões Autónomas, autarquias locais e associações e federações de municípios de direito público, e seus serviços, estabelecimentos e organismos, compreendidos os inst. públicos, que não tenham carácter empresarial Artº 6º a) do CIS</t>
  </si>
  <si>
    <t>Cooperativas Artº 66º-A, nº 12 do EBF</t>
  </si>
  <si>
    <t>Zona Franca da Madeira e de Santa Maria - Entidades licenciadas nas Zonas ou concessionárias da exploração da Zona Artº 33º, nº 11 do EBF</t>
  </si>
  <si>
    <t>Emparcelamento rural - prédios confinantes Art. 51º n.º 2 b) Lei 111/15</t>
  </si>
  <si>
    <t>Refer EPE - Outras aquisições Artigo único do DL 288/97</t>
  </si>
  <si>
    <t>Utilidade Turística
Artº 20º do D-L 423/83</t>
  </si>
  <si>
    <t>Componente ambiental negativa na componente cilindrada - Art.º 7º, nº 4 do CISV</t>
  </si>
  <si>
    <t>Incentivo pela int. consumo de um veíc. de baixas emissões - Lei 82-D/2014- Art.º 25.º, n.º 1</t>
  </si>
  <si>
    <t>Automóveis ligeiros de passageiros que se apresentem equipados com motores híbridos - Art.º 8, n.º 1, a) do CISV</t>
  </si>
  <si>
    <t xml:space="preserve">Automóveis ligeiros de utilização mista, com peso bruto superior a 2500 kg, lotação mínima de sete lugares, e que não apresentem tração às quatro rodas - Art.º 8, n.º 1, b) do CISV 
</t>
  </si>
  <si>
    <t>Missões Diplomáticas e Consulares em Portugal - Art.º 36, n.º 6 e 8 do CISV</t>
  </si>
  <si>
    <t>Associação de Bombeiros - Art.º 51.º n.º 1,  a) do CISV</t>
  </si>
  <si>
    <t>Forças Militares, Militarizadas e de Segurança - Art.º 51, n.º 1, b) do CISV</t>
  </si>
  <si>
    <t>Transporte escolar do ensino básico - Art.º 51, n.º 1, d) do CISV</t>
  </si>
  <si>
    <t>Instituto da conservação natureza e das florestas IP - Art.º 51, n.º 1, e) do CISV</t>
  </si>
  <si>
    <t>Inst. Particulares Solidariedade Social- LIMITE CO2 180G - Art.º 52.º, n.º 1 do CISV</t>
  </si>
  <si>
    <t xml:space="preserve">Taxi com motor hibrido - Art.º 53, n.º 2 do CISV </t>
  </si>
  <si>
    <t>Taxi adaptado ao transporte de deficientes - Art.º 53, n.º 3 do CISV</t>
  </si>
  <si>
    <t>Partidos Politicos - Lei n.º 19/2003, de 20/06</t>
  </si>
  <si>
    <t>Taxis - Art.º 53, n.º 1 do CISV</t>
  </si>
  <si>
    <t>Veiculos alug. s/ Condutor até 120G/Km - 40% Isenção - Art.º 53.º, n.º 5 do CISV</t>
  </si>
  <si>
    <t>Automóveis ligeiros de mercadorias, de caixa aberta, fechada ou sem caixa, com lotação máxima de três lugares, incluindo o do condutor - Art.º 9, n.º 2 do CISV</t>
  </si>
  <si>
    <t xml:space="preserve">Automóveis ligeiros de mercadorias, de caixa aberta ou sem caixa, com lotação superior a 3 lugares, incluindo o condutor e sem tração às 4 rodas - Art.º 9, n.º 1,  b) do CISV
</t>
  </si>
  <si>
    <t>Automóveis ligeiros de utilização mista com peso bruto superior a 2.300 kg, sem apresentarem tração às 4 rodas - Art.º 9, n.º 1,  a)  do CISV</t>
  </si>
  <si>
    <t>Veículos fabricados antes de 1970 - Art.º 8, n.º 2, do CISV</t>
  </si>
  <si>
    <t>Automóveis ligeiros de passageiros com motores híbridos plug-in - Art.º 8, n.º 1, d) do CISV</t>
  </si>
  <si>
    <t>Automóveis ligeiros de passageiros, que utilizem exclusivamente GPL ou gás natural - Art.º 8, n.º 1, c) do CISV</t>
  </si>
  <si>
    <t>Auto caravanas - Art.º 9, n.º 3 do CISV</t>
  </si>
  <si>
    <t>Relações internacionais (incluindo diplomatas, organismos internacionais,  NATO e acordos internacionais) - Art.º 6, n.º 1, a), b), c) e d) do CIEC</t>
  </si>
  <si>
    <t>Acordos em que se preveja Isencao do IVA - Art.º 6, n.º 1, a), b), c) e d) do CIEC</t>
  </si>
  <si>
    <t>Navegação marítima costeira e navegação interior, incluindo a pesca, com exceção da navegação de recreio privada; operações de dragagem em vias navegáveis e portos - Art.º 89, n.º 1, c) e h) do CIEC</t>
  </si>
  <si>
    <t>Produção de eletricidade ou produção combinada de eletricidade e calor (cogeração) - Art.º 89, n.º 1, d) e n.º 2, a) do CIEC</t>
  </si>
  <si>
    <t>Produtos utilizados como combustíveis de aquecimento em instalações sujeitas ao PNALE (Plano Nacional de Atribuição de Licenças de Emissão) ou a um ARCE (Acordo de Racionalização dos Consumos de Energia) - Art.º 89, n.º 1, f) e nº 2, e) do CIEC</t>
  </si>
  <si>
    <t>Reembolso parcial para o gasóleo profissional suportado pelas empresas de transporte de mercadorias - 93º-A do CIEC</t>
  </si>
  <si>
    <t>Tarifa Social (eletricidade e gás natural) - Art.º 89, nº1, l) e nº 2, d) do CIEC</t>
  </si>
  <si>
    <t>Transporte de mercadorias e passageiros por via-férrea em comboio, metropolitano ou elétrico, e por trólei - Art.º 89, n.º 1, i) e nº 2, c) do CIEC</t>
  </si>
  <si>
    <t>Aquecimento indústrial, comercial e doméstico - Art.º 93, n.º 1 e 4 do CIEC</t>
  </si>
  <si>
    <t xml:space="preserve">Missões diplomáticas e consulares em Portugal 
Art.º 36, n.º 6 e 8 do CISV
</t>
  </si>
  <si>
    <t>Entidade Serviços Partilhados Adm. Pública - Art.º 51, n.º 1, c) do CISV</t>
  </si>
  <si>
    <t>Aquisições de prédios ou parte de prédios rústicos destinados à exploração florestal que sejam confinantes com prédios rústicos submetidos a plano de gestão florestal (Decreto -Lei n.º 16/2009)
Art.º 59.º-D, n.º 3 do EBF</t>
  </si>
  <si>
    <t>Emparcelamento rural - operações de emparcelamento
Artº 51º nº1 a) do D-L 103/90 ; Art. 51º n.º 2 a) Lei 111/15</t>
  </si>
  <si>
    <t>Instituições de ensino superior público - Artº 116º da Lei 62/07</t>
  </si>
  <si>
    <t>Direito real de habitação periódica - Artº 15º do D-L 355/81</t>
  </si>
  <si>
    <t>Sociedades de agricultura de grupo - Artº 1º do D.L. 49184/69</t>
  </si>
  <si>
    <t>EP Estradas de Portugal, SA - Bens destinados ao Domínio Público do Estado - Artº 9º, nº2 do D-L 239/04</t>
  </si>
  <si>
    <t>IP Infraestruturas de Portugal SA - Bens destinados ao Domínio Público do Estado - Artigo 6º a) CIMT</t>
  </si>
  <si>
    <t>Utilidade Turística - Artº 20º do D.L. 423/83</t>
  </si>
  <si>
    <t>Zona Franca da Madeira - Adquirentes - Artº 7º a) do D-L 165/86</t>
  </si>
  <si>
    <t>Fundos de Pensões - Artº 16º, nº 2 do EBF</t>
  </si>
  <si>
    <t>FIIAH / SIIAH - Artigo 7 n.º 7 a) - aquisição pelo FIIAH / SIIAH - Artº 87º do OE/09</t>
  </si>
  <si>
    <t>Estado, Regiões Autónomas, autarquias locais e associações e federações de municípios de direito público, e seus serviços, estabelecimentos e organismos, compreendidos os inst. públicos, que não tenham carácter empresarial - Artº 6º a) do CIMT</t>
  </si>
  <si>
    <t>Emparcelamento rural - compra/permuta - Art. 51º n.º 2 c) Lei 111/15</t>
  </si>
  <si>
    <t>RFAI - Regime Fiscal de Apoio ao Investimento - Artº 23º/1/c do Código Fiscal do Investimento</t>
  </si>
  <si>
    <t>Aquisições por Instituições de Crédito - Prédio com valor &gt; 300.000,00 euros - Dação por devedor pessoa singular - Art.º 10.º, n.º 10 do CIMT</t>
  </si>
  <si>
    <t>Arrendamento Rural - Artº 28º, nº 6 e 7 do D-L 385/88</t>
  </si>
  <si>
    <t>Emparcelamento rural - prédios confinantes - Art. 51º n.º 2 b) Lei 111/15</t>
  </si>
  <si>
    <t>As aquisições por museus, bibliotecas, escolas, ent. públicas empresariais gestoras rede pública de inst. ensino, cultura científica, artística e de caridade, assistência ou beneficência, bens dest. aos fins estatutários - Artº 6º l) do CIMT</t>
  </si>
  <si>
    <t>Aquisições de bens, regiões economicamente mais desfavorecidas, por soc. comerciais ou civis, que os destinem ao exercício de actividades agrícolas ou industriais consideradas de superior interesse económico e social - Artº 6º h) do CIMT</t>
  </si>
  <si>
    <t>Aquisições de prédios ou parte de prédios rústicos destinados à exploração florestal que sejam confinantes com prédios rústicos submetidos a plano de gestão florestal (Decreto -Lei n.º 16/2009) - Art.º 59.º-D, n.º 3 do EBF</t>
  </si>
  <si>
    <t>Regime Financeiro das Autarquias Locais e das Entidades Intermunicipais (RFALEI) - Isenção total concedida pela assembleia municipal - Art.º 16º, nº 2 Lei 73/2013</t>
  </si>
  <si>
    <t>Contratos de desenvolvimento para habitação (CDH) - Adquirentes - Artº 17º, nº 4 a) D-L 236/85</t>
  </si>
  <si>
    <t>Incentivos à reabilitação urbana - Artº 71º do EBF</t>
  </si>
  <si>
    <t>Universidade Católica Portuguesa - Artº 10º a) do D-L 307/71</t>
  </si>
  <si>
    <t>Emparcelamento rural - operações de emparcelamento - Artº 51º nº1 a) do D-L 103/90 ; Art. 51º n.º 2 a) Lei 111/15</t>
  </si>
  <si>
    <t>Áreas de localização empresarial (ALE) - Artº 69º do EBF</t>
  </si>
  <si>
    <t>Parque Nacional da Peneda-Gerês - Artº 1º b) da Lei 89/77</t>
  </si>
  <si>
    <t>DEDUÇÂO À COLETA</t>
  </si>
  <si>
    <t>FIIAH / SIIAH - Artigo 8 - aquisição pelo FIIAH / SIIAH - Artº 87º do OE/09</t>
  </si>
  <si>
    <t>Veículos não motorizados, exclusiv. Eléctricos/ energias renováveis, veículos especiais de mercadorias, ambulâncias, funerários e tractores agrícolas - Artº 5º, nº 1 d) CIUC</t>
  </si>
  <si>
    <t>Veículos da administração central, regional, local, das forças militares/militarizadas e de corporações bombeiros que se destinem ao combate ao fogo - Artº 5º, nº 1 a) CIUC</t>
  </si>
  <si>
    <t>Automóveis e motociclos que, tendo mais de 20 anos e constituindo peças de museus públicos, só ocasionalmente sejam objecto de uso - Artº 5º, nº 1 c) CIUC</t>
  </si>
  <si>
    <t>Veículos apreendidos no âmbito de um processo-crime, enquanto durar a apreensão - Artº 5º, nº 1 f) CIUC</t>
  </si>
  <si>
    <t>Automóveis ligeiros de passageiros que se destinem ao serviço de aluguer com condutor (letra «T»), bem como ao transporte em táxi - Artº 5º, nº 1 e) CIUC</t>
  </si>
  <si>
    <t>Estão isentos de 50 % do imposto os veículos da categoria D, quando autorizados ou licenciados para o transporte de grandes objectos - Artº 5º, nº 8 a) CIUC</t>
  </si>
  <si>
    <t>Estão isentos de 50 % do imposto os veículos das categorias C e D que efectuem transporte exclusivamente na área territorial de uma região autónoma - Artº 5º, nº 8 b) CIUC</t>
  </si>
  <si>
    <t>Instituições particulares de solidariedade social, nas condições previstas no n.º 7 - Artº 5º, nº 2 b) CIUC</t>
  </si>
  <si>
    <t>Veículos utilizados pelas equipas de sapadores florestais que integrem o Sistema de Defesa da Floresta contra Incêndio - Artº 5º, nº 1 i) CIUC</t>
  </si>
  <si>
    <t>majorações aplicadas aos donativos previstos nos art.ºs 62.º, 62.º-a e 62.º-b do EBF</t>
  </si>
  <si>
    <t>Outros</t>
  </si>
  <si>
    <t>50% dos Rendimentos de patentes e outros direitos de propriedade industrial (art.º 50.º-A do CIRC)</t>
  </si>
  <si>
    <t>Fundos de investimento [art.º 22.º, n.º 14, al. b) do EBF]</t>
  </si>
  <si>
    <t>Eliminação da dupla tributação económica dos lucros distribuídos por sociedades residentes nos palop e Timor-Leste (ex-art.º 42.º do EBF)</t>
  </si>
  <si>
    <t>Empresas Armadoras da Marinha Mercante Nacional (art.º 51.º do EBF)</t>
  </si>
  <si>
    <t>Majoração quotizações empresariais 
(art.º 44.º do CIRC)</t>
  </si>
  <si>
    <t>Majoração aplicada aos gastos suportados com a aquisição, em território português , de combustíveis para abastecimento de veículos (art.º 70.º, n.º 4 do EBF)</t>
  </si>
  <si>
    <t>Remuneração convencional do capital social - PME (art.º 136.º da lei n.º 55-A/2010, de 31/12 e art.º 41.º-A do EBF)</t>
  </si>
  <si>
    <t xml:space="preserve">Majoração dos gastos relativos a creches, lactários e jardins de infância 
(art.º 43.º, n.º 9 do CIRC) </t>
  </si>
  <si>
    <t>Majoração das despesas realizadas por cooperativas em aplicação da reserva para educação e formação 
(artº 66º -A, nº 7 do EBF)</t>
  </si>
  <si>
    <t xml:space="preserve">Lucros colocados à disposição e rendimentos de juros obtidos por sócios ou acionistas de sociedades licenciadas na ZFM (art.º 36.º-a, n.ºs 10 e 11, do EBF) </t>
  </si>
  <si>
    <t>Majoração dos gastos suportados com a aquisição de eletricidade, GNV e GPL para abastecimento de veículos (art.º 59.º-A do EBF)</t>
  </si>
  <si>
    <t>Majoração das despesas com sistemas de car-sharing e bike-sharing (art.º 59.º-B do EBF)</t>
  </si>
  <si>
    <t>Majoração das despesas com frotas de velocípedes (art.º 59.º-C do EBF)</t>
  </si>
  <si>
    <t>Majoração do gasto suportado por proprietários e produtores florestais aderentes a zona de intervenção florestal com contribuições financeiras destinadas ao fundo comum (art.º 59.º-D, n.º 12 do EBF)</t>
  </si>
  <si>
    <t>Majoração das despesas com certificação biológica de exploração (art.º 59.º-E do EBF)</t>
  </si>
  <si>
    <t>Majorações dos gastos e perdas no âmbito de parcerias de títulos de impacto social (art.º 19.º-A do EBF)</t>
  </si>
  <si>
    <t>Majorações dos gastos e perdas relativos a obras de conservação e manutenção dos prédios ou parte de prédios afetos a lojas com história reconhecidas pelo município (art.º 59.º-I do EBF)</t>
  </si>
  <si>
    <t>Benefícios fiscais contratuais ao investimento (ex-art.º 41.º, n.º 1 do EBF, art.ºs 15.º a 21.º do CFI (revogado) e art.ºs 2.º a 21.º do CFI aprovado pelo Dec.-Lei n.º 162/2014, de 31/10) e art.ºs 2.º a 21.º do CFI na RAM aprovado pelo Dec. Leg. Regional n.º 24/2016/M, de 28/06</t>
  </si>
  <si>
    <t>SIFIDE - Sistema de Incentivos Fiscais em Investigação e Desenvolvimento Empresarial (Lei n.º 40/2005, de 3 /08) e SIFIDE II (art.º 133.º da Lei n.º 55-a/2010, de 31/12, art.ºs 33.º a 40.º do CFI (revogado) e art.ºs 35.º a 42.º do CFI aprovado pelo Dec.-Lei n.º 162/2014. de 31/10) e art.ºs 35.º a 42.º do CFI na RAM aprovado pelo Dec. Leg. Regional n.º 24/2016/M, de 28/06</t>
  </si>
  <si>
    <t>Incentivos Fiscais aos Lucros Reinvestidos na Região Autónoma dos Açores 
(art.º 6.º do Dec. Leg. Regional n.º 2/99/A, de 20/1</t>
  </si>
  <si>
    <t>Dedução por Lucros Retidos e Reinvestidos pelas PME 
(art.ºs 27.º a 34.º do CFI)</t>
  </si>
  <si>
    <t>Dedução de 50% à coleta pelas entidades licenciadas para operar na Zona Franca Industrial da Madeira 
(art.º 36.º-a, n.º 6 do EBF)</t>
  </si>
  <si>
    <t>IFPC - Incentivo Fiscal à produção Cinematográfica (art.º 59.º-F do EBF e Portaria n.º 89.º-A/2017, de 19 de abril)</t>
  </si>
  <si>
    <t>Pessoas Coletivas de Utilidade Pública e de Solidariedade Social 
(art.º 10.º do CIRC)</t>
  </si>
  <si>
    <t>Atividades Culturais, Recreativas e Desportivas (art.º 11.º do CIRC e art.º 54.º, n.º 1 do EBF)</t>
  </si>
  <si>
    <t>Cooperativas 
(art.º 66.º-A do EBF)</t>
  </si>
  <si>
    <t>Empreiteiros ou arrematantes, relativamente aos lucros derivados de obras e trabalhos das infraestruturas comuns Nato
 (art.º 14º, n.º 2 do CIRC)</t>
  </si>
  <si>
    <t>Fundos de pensões e equiparáveis (art.º 16.º, n.º 1 do EBF) e outros Fundos isentos definitivamente</t>
  </si>
  <si>
    <t>Entidade central de armazenagem: resultados líquidos do período contabilizados na gestão de reservas estratégicas de petróleo (art.º 25.º-A do Decreto-Lei n.º 165/2013, de 16 de dezembro)</t>
  </si>
  <si>
    <t>SGPS, Sociedades de Capital de Risco (SCR) e Investidores de Capital de Risco (ICR) (art.º 32.º do EBF)</t>
  </si>
  <si>
    <t>Crédito Fiscal Extraordinário ao Investimento - Lei n.º 49/2013, de 16 de julho</t>
  </si>
  <si>
    <t>Taxas de tributações autónomas - Art.º 36.º-A, n.º 14 do EBF</t>
  </si>
  <si>
    <t>Coletividades desportivas, de cultura e recreio - Art.º 54.º n.º 2 do EBF</t>
  </si>
  <si>
    <t>Derrama Municipal - Art.º 36.º-A, n.º 12 do EBF</t>
  </si>
  <si>
    <t>Derrama Regional - Art.º 36.º-A, n.º 12 do EBF</t>
  </si>
  <si>
    <t>Entidades licenciadas na Zona Franca da Madeira - Artºs 36.º e 36.º-A do EBF</t>
  </si>
  <si>
    <t>Benefícios relativos à interioridade - Art.º 41.º-B e ex-art.º 43.º do EBF</t>
  </si>
  <si>
    <t>Comissões vitivinícolas regionais - Art.º 52.º do EBF</t>
  </si>
  <si>
    <t>Soc. de Capital de Risco (SCR) e Investidores de Capital de Risco (ICR) - Art.º 32.º -A, n.º 4 do EBF</t>
  </si>
  <si>
    <t>Entidades Licenciadas na Zona Franca da Madeira - Art.º 35, n.º 6 do e art.º 36, n.º 5 do EBF</t>
  </si>
  <si>
    <t>Regime Fiscal de Apoio ao Investimento - Lei n.º 10/2009, de 10/3 (sucessivamente prorrogada), art.ºs 26.º a 32.º do CFI (revogado) e art.ºs 22.º a 26.º do CFI aprovado pelo Dec.-Lei n.º 162/2014, de 31/10) e art.ºs 22.º a 26.º do CFI na RAM aprovado pelo Dec. Leg. Regional n.º 24/2016/M, de 28/06</t>
  </si>
  <si>
    <t>Projetos de investimento à internacionalização - (ex-art.º 41.º, n.º 4 do EBF e art.º 22.º do CFI revogado pela Lei n.º 83-C/2013, de 31/12)</t>
  </si>
  <si>
    <t>Rendimentos obtidos por entidades de Gestão Florestal (EGF) e Unidades de Gestão Florestal (UGF) (art.º 59.º-G do EBF)</t>
  </si>
  <si>
    <t>Fundos de Poupança em Ações (art.º 26.º do EBF) e Outros fundos isentos temporariamente</t>
  </si>
  <si>
    <t>Baldios e comunidades locais - Art.º 59.º do EBF</t>
  </si>
  <si>
    <t>Associações públicas, confederações, associações sindicais e patronais - Art.º 55.º do EBF</t>
  </si>
  <si>
    <t>Entidades gestoras de sistemas integrados de gestão de fluxos específicos de resíduos - Art.º 53.º do EBF</t>
  </si>
  <si>
    <t>Suspensão de inicio de tributação (terreno p/construção) - artigo 9º, n.º 1 alinea d) do CIMI</t>
  </si>
  <si>
    <t>Suspensão de inicio de tributação (prédio p/revenda) - artigo 9º, n.º 1 alinea e) do CIMI</t>
  </si>
  <si>
    <t>Estado, Reg. Auton, Autarq, serv, estab e org respect - artigo 11º do CIMI</t>
  </si>
  <si>
    <t>Instituições de segurança social e inst. de previdência - artigo 44º,  nº1  alínea b) do EBF</t>
  </si>
  <si>
    <t>Associações ou organizações de religião ou culto - artigo 44º,  nº1  alínea c) do EBF</t>
  </si>
  <si>
    <t>Concordata de 2004: Santa Sé, a conf episcopal portuguesa, dioceses - Concordata Santa Sé e Estado português (2004)</t>
  </si>
  <si>
    <t>Assoc sindic, agricult, comerc, indust, prof. indep - artigo 44º,  nº1  alínea d) do EBF</t>
  </si>
  <si>
    <t>P. colect. util. pub administ. e de util pública - artigo 44º,  nº1  alínea e) do EBF</t>
  </si>
  <si>
    <t>IPSS e P. colect. equip. - artigo 44º,  nº1  alínea f) do EBF</t>
  </si>
  <si>
    <t>Misericórdias - artigo 44º,  nº1  alínea f) do EBF</t>
  </si>
  <si>
    <t>Ent lic Zona Franca da Madeira e Ilha Sta. Maria - artigo 44º,  nº1  alínea g) do EBF</t>
  </si>
  <si>
    <t>Estabelec ensino particular do sistema educativo - artigo 44º,  nº1  alínea h) do EBF</t>
  </si>
  <si>
    <t>Associações desportivas e juvenis - artigo 44º,  nº1  alínea i) do EBF</t>
  </si>
  <si>
    <t>Prédios cedidos gratuitamente a ent. públicas isentas - artigo 44º,  nº1  alínea j) do EBF</t>
  </si>
  <si>
    <t>Sociedade de capitais exclusivamente publicos - artigo 44º, nº1, alinea l) do EBF</t>
  </si>
  <si>
    <t>Sedes coleciv, o.n.g. - artigo 44º,  nº1  alínea m) do EBF</t>
  </si>
  <si>
    <t>Prédios classificados - artigo 44º,  nº1  alínea n) do EBF</t>
  </si>
  <si>
    <t>Entidades públicas empresariais - Parque escolar - artigo 44º,  nº1  alínea o) do EBF</t>
  </si>
  <si>
    <t>Abastecimento de água, saneamento e resíduos - artigo 44º,  nº1  alínea p) do EBF</t>
  </si>
  <si>
    <t>Prédios afetos a loja com historia - artigo 44º,  nº1  alínea q) do EBF</t>
  </si>
  <si>
    <t>Terrenos baldios - artigo 59º, n.º 6 do EBF</t>
  </si>
  <si>
    <t>Prédios rústicos aderentes a zif - artigo 59º-d, n.º7 do EBF</t>
  </si>
  <si>
    <t>Prédios rústicos sujeitos a PGF - artigo 59º-D, n.º 7 do EBF</t>
  </si>
  <si>
    <t>Cooperativas ensino - artigo 66º-a, n.º9 do EBF</t>
  </si>
  <si>
    <t>Sede e p/ exerc. ativ das cooperativas - artigo 66º-a, n.º9 do EBF</t>
  </si>
  <si>
    <t>Acordos celebrados pelo estado - artigo 5º DL nº 422-C/88 de 30/11 - revogada</t>
  </si>
  <si>
    <t>Programa Polis - artigo 1º , n.º1 alínea a) do DL nº 314/2000, de 2/12</t>
  </si>
  <si>
    <t>Partidos politicos - artigo 10º , n.º1 alínea d) do DL nº 19/2003, de 20/7</t>
  </si>
  <si>
    <t>FIIAH/SIIAH - Fundos e soc. investimento imobiliário p/ arrendamento habitacional - Artigo 8º, n.º 6 do regime jurídico dos FIIAH e SIIAH,  artigos 102º a 104º da Lei 64-A/2008, de 31/12</t>
  </si>
  <si>
    <t>Arrendamento apoiado para habitação - artigo 32º, nº 1 Lei nº 81/2014, de 19/12</t>
  </si>
  <si>
    <t>Utilidade turistica - artigo 47º, n.º1 do EBF</t>
  </si>
  <si>
    <t>Turismo de habitacao - artigo 47º, n.º3 do EBF</t>
  </si>
  <si>
    <t>Parques de estacionamento subterrâneos utilidade pública - artigo 50º do EBF</t>
  </si>
  <si>
    <t>ALE - Prédios situados nas áreas de localização empresarial - artigo 69º, n.º2 do EBF</t>
  </si>
  <si>
    <t>Prédios urbanos objeto de reabilitação - artigo 71º, n.º7 do EBF</t>
  </si>
  <si>
    <t>Concessão da lei do jogo - artigo 92º do DL nº 422/89, de 2/12</t>
  </si>
  <si>
    <t>Regime extraordinário de apoio à reabilitação urbana - artigo 82º da lei nº 67-A/2007, de 31/12</t>
  </si>
  <si>
    <t>Lei das finanças locais - Lei 73/2013 de 3/9</t>
  </si>
  <si>
    <t>Benefícios fiscais contratuais CFI artº 8º, DL nº 162/2014, de 31/10</t>
  </si>
  <si>
    <t>RFAI 2014 - artigo 23º, nº1, b) DL nº 162/2014, de 31/10</t>
  </si>
  <si>
    <t xml:space="preserve">RFALEI, artº 16, nº 10 </t>
  </si>
  <si>
    <t>Coop. hab e const (prop colectiva)</t>
  </si>
  <si>
    <t>Projetos de investimento em unidades produtivas - DL 162/2014 de 31/10 - revogado</t>
  </si>
  <si>
    <t>Transmissibilidade dos prejuízos fiscais - Art.º 15.º do CIRC</t>
  </si>
  <si>
    <t>Transmissibilidade dos prejuízos fiscais  - Art.º 75.º do CIRC</t>
  </si>
  <si>
    <t>Majoração à criação de emprego - Art.º 19.º do EBF</t>
  </si>
  <si>
    <t>Prédios urbanos objeto de reabilitação - artigo 45º, n.º1 do EBF</t>
  </si>
  <si>
    <t>Prédios arrendados para habitação - artigo 46º, n.º3 do EBF</t>
  </si>
  <si>
    <t>ISENÇÃO</t>
  </si>
  <si>
    <t>TOTAL</t>
  </si>
  <si>
    <t>SUB-TOTAL  Isenção tributária - IABA</t>
  </si>
  <si>
    <t>SUB-TOTAL Isenção tributária - ISP</t>
  </si>
  <si>
    <t>SUB-TOTAL  Isenção tributária - Tabaco</t>
  </si>
  <si>
    <t>SUB-TOTAL  Taxa Preferencial - IABA</t>
  </si>
  <si>
    <t>SUB-TOTAL Taxa Preferencial - ISP</t>
  </si>
  <si>
    <t>SUB-TOTAL Taxa Preferencial - Tabaco</t>
  </si>
  <si>
    <t>SUB-TOTAL  Redução de Taxa</t>
  </si>
  <si>
    <t>SUB-TOTAL  Deduções à Coleta</t>
  </si>
  <si>
    <t>SUB-TOTAL Isenção Tributária</t>
  </si>
  <si>
    <t>SUB-TOTAL Deduções ao Rendimento</t>
  </si>
  <si>
    <t>SUB-TOTAL Deduções à Coleta</t>
  </si>
  <si>
    <t>SUB-TOTAL Isenção Definitiva</t>
  </si>
  <si>
    <t>SUB-TOTAL Isenção Temporária</t>
  </si>
  <si>
    <t>SUB-TOTAL Regimes de Redução de Taxa</t>
  </si>
  <si>
    <t xml:space="preserve">SUB-TOTAL Dedução à Matéria Coletável </t>
  </si>
  <si>
    <t>SUB-TOTAL Dedução à Coleta</t>
  </si>
  <si>
    <t>SUB-TOTAL Taxa Preferencial</t>
  </si>
  <si>
    <t>SUB-TOTAL Restituição Imposto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</si>
</sst>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_ ;[Red]\-#,##0.00\ 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</font>
    <font>
      <b/>
      <sz val="14"/>
      <color rgb="FF002060"/>
      <name val="Calibri"/>
      <family val="2"/>
      <scheme val="minor"/>
    </font>
    <font>
      <b/>
      <sz val="10"/>
      <color indexed="9"/>
      <name val="Calibri"/>
      <scheme val="minor"/>
    </font>
    <font>
      <b/>
      <sz val="1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color theme="0" tint="-4.9989318521683403E-2"/>
      <name val="Calibri"/>
      <scheme val="minor"/>
    </font>
    <font>
      <b/>
      <sz val="14"/>
      <color theme="1"/>
      <name val="Arial"/>
      <family val="2"/>
    </font>
    <font>
      <sz val="14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0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0" fillId="0" borderId="20" xfId="0" applyBorder="1"/>
    <xf numFmtId="0" fontId="3" fillId="0" borderId="20" xfId="2" applyFont="1" applyBorder="1" applyAlignment="1">
      <alignment horizontal="center" vertical="center" wrapText="1"/>
    </xf>
    <xf numFmtId="164" fontId="6" fillId="3" borderId="20" xfId="3" applyNumberFormat="1" applyFont="1" applyFill="1" applyBorder="1" applyAlignment="1">
      <alignment vertical="center"/>
    </xf>
    <xf numFmtId="164" fontId="7" fillId="4" borderId="22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166" fontId="0" fillId="0" borderId="0" xfId="0" applyNumberFormat="1"/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4" fontId="8" fillId="2" borderId="33" xfId="0" applyNumberFormat="1" applyFont="1" applyFill="1" applyBorder="1" applyAlignment="1">
      <alignment horizontal="right" vertical="center" wrapText="1"/>
    </xf>
    <xf numFmtId="0" fontId="8" fillId="2" borderId="36" xfId="0" applyFont="1" applyFill="1" applyBorder="1" applyAlignment="1">
      <alignment horizontal="left" vertical="center" wrapText="1"/>
    </xf>
    <xf numFmtId="4" fontId="8" fillId="2" borderId="3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0" fillId="0" borderId="0" xfId="0" applyFont="1"/>
    <xf numFmtId="0" fontId="11" fillId="0" borderId="38" xfId="0" applyFont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right" vertical="center" wrapText="1"/>
    </xf>
    <xf numFmtId="4" fontId="8" fillId="2" borderId="39" xfId="0" applyNumberFormat="1" applyFont="1" applyFill="1" applyBorder="1" applyAlignment="1">
      <alignment horizontal="right" vertical="center" wrapText="1"/>
    </xf>
    <xf numFmtId="0" fontId="11" fillId="0" borderId="38" xfId="0" applyFont="1" applyBorder="1" applyAlignment="1">
      <alignment horizontal="left" vertical="center" wrapText="1"/>
    </xf>
    <xf numFmtId="0" fontId="8" fillId="2" borderId="41" xfId="0" applyFont="1" applyFill="1" applyBorder="1" applyAlignment="1">
      <alignment horizontal="right" vertical="center" wrapText="1"/>
    </xf>
    <xf numFmtId="4" fontId="8" fillId="2" borderId="24" xfId="0" applyNumberFormat="1" applyFont="1" applyFill="1" applyBorder="1" applyAlignment="1">
      <alignment horizontal="right" vertical="center" wrapText="1"/>
    </xf>
    <xf numFmtId="0" fontId="8" fillId="2" borderId="42" xfId="0" applyFont="1" applyFill="1" applyBorder="1" applyAlignment="1">
      <alignment horizontal="left" vertical="center" wrapText="1"/>
    </xf>
    <xf numFmtId="4" fontId="8" fillId="2" borderId="43" xfId="0" applyNumberFormat="1" applyFont="1" applyFill="1" applyBorder="1" applyAlignment="1">
      <alignment horizontal="right" vertical="center" wrapText="1"/>
    </xf>
    <xf numFmtId="0" fontId="11" fillId="0" borderId="0" xfId="4" applyFont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left" vertical="center" wrapText="1" indent="1"/>
    </xf>
    <xf numFmtId="165" fontId="10" fillId="0" borderId="7" xfId="4" applyNumberFormat="1" applyFont="1" applyFill="1" applyBorder="1" applyAlignment="1">
      <alignment vertical="center" wrapText="1"/>
    </xf>
    <xf numFmtId="0" fontId="10" fillId="0" borderId="7" xfId="4" applyFont="1" applyFill="1" applyBorder="1" applyAlignment="1">
      <alignment horizontal="left" vertical="center" indent="1"/>
    </xf>
    <xf numFmtId="0" fontId="12" fillId="2" borderId="3" xfId="4" applyFont="1" applyFill="1" applyBorder="1" applyAlignment="1">
      <alignment horizontal="right" vertical="center" wrapText="1"/>
    </xf>
    <xf numFmtId="165" fontId="12" fillId="2" borderId="4" xfId="4" applyNumberFormat="1" applyFont="1" applyFill="1" applyBorder="1" applyAlignment="1">
      <alignment vertical="center" wrapText="1"/>
    </xf>
    <xf numFmtId="0" fontId="10" fillId="0" borderId="18" xfId="4" applyFont="1" applyBorder="1" applyAlignment="1">
      <alignment horizontal="left" vertical="center" wrapText="1" indent="1"/>
    </xf>
    <xf numFmtId="0" fontId="10" fillId="0" borderId="45" xfId="4" applyFont="1" applyBorder="1" applyAlignment="1">
      <alignment horizontal="left" vertical="center" wrapText="1" indent="1"/>
    </xf>
    <xf numFmtId="0" fontId="12" fillId="2" borderId="0" xfId="4" applyFont="1" applyFill="1" applyBorder="1" applyAlignment="1">
      <alignment horizontal="center" vertical="center" textRotation="90" wrapText="1"/>
    </xf>
    <xf numFmtId="0" fontId="10" fillId="0" borderId="7" xfId="4" applyFont="1" applyBorder="1" applyAlignment="1">
      <alignment horizontal="left" vertical="center" wrapText="1" indent="1"/>
    </xf>
    <xf numFmtId="0" fontId="10" fillId="0" borderId="29" xfId="4" applyFont="1" applyFill="1" applyBorder="1" applyAlignment="1">
      <alignment horizontal="left" vertical="center" wrapText="1" indent="1"/>
    </xf>
    <xf numFmtId="0" fontId="10" fillId="0" borderId="46" xfId="4" applyFont="1" applyFill="1" applyBorder="1" applyAlignment="1">
      <alignment horizontal="left" vertical="center" wrapText="1" indent="1"/>
    </xf>
    <xf numFmtId="0" fontId="12" fillId="2" borderId="15" xfId="4" applyFont="1" applyFill="1" applyBorder="1" applyAlignment="1">
      <alignment horizontal="right" vertical="center" wrapText="1"/>
    </xf>
    <xf numFmtId="165" fontId="12" fillId="2" borderId="10" xfId="4" applyNumberFormat="1" applyFont="1" applyFill="1" applyBorder="1" applyAlignment="1">
      <alignment vertical="center" wrapText="1"/>
    </xf>
    <xf numFmtId="0" fontId="11" fillId="0" borderId="6" xfId="4" applyFont="1" applyBorder="1" applyAlignment="1">
      <alignment horizontal="left" vertical="center" indent="1"/>
    </xf>
    <xf numFmtId="0" fontId="12" fillId="2" borderId="9" xfId="4" applyFont="1" applyFill="1" applyBorder="1" applyAlignment="1">
      <alignment horizontal="right" vertical="center" wrapText="1"/>
    </xf>
    <xf numFmtId="0" fontId="11" fillId="0" borderId="0" xfId="4" applyFont="1" applyAlignment="1">
      <alignment horizontal="center" vertical="center" wrapText="1"/>
    </xf>
    <xf numFmtId="0" fontId="12" fillId="2" borderId="16" xfId="4" applyFont="1" applyFill="1" applyBorder="1" applyAlignment="1">
      <alignment horizontal="left" vertical="center" wrapText="1" indent="1"/>
    </xf>
    <xf numFmtId="165" fontId="12" fillId="2" borderId="19" xfId="4" applyNumberFormat="1" applyFont="1" applyFill="1" applyBorder="1" applyAlignment="1">
      <alignment vertical="center" wrapText="1"/>
    </xf>
    <xf numFmtId="0" fontId="11" fillId="0" borderId="33" xfId="4" applyFont="1" applyBorder="1" applyAlignment="1">
      <alignment horizontal="left" vertical="center" wrapText="1" indent="1"/>
    </xf>
    <xf numFmtId="0" fontId="12" fillId="2" borderId="49" xfId="4" applyFont="1" applyFill="1" applyBorder="1" applyAlignment="1">
      <alignment horizontal="left" vertical="center" wrapText="1" indent="1"/>
    </xf>
    <xf numFmtId="165" fontId="12" fillId="2" borderId="17" xfId="4" quotePrefix="1" applyNumberFormat="1" applyFont="1" applyFill="1" applyBorder="1" applyAlignment="1">
      <alignment vertical="center" wrapText="1"/>
    </xf>
    <xf numFmtId="4" fontId="10" fillId="0" borderId="0" xfId="0" applyNumberFormat="1" applyFont="1"/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4" fontId="12" fillId="2" borderId="10" xfId="2" applyNumberFormat="1" applyFont="1" applyFill="1" applyBorder="1" applyAlignment="1">
      <alignment horizontal="right" vertical="center" wrapText="1"/>
    </xf>
    <xf numFmtId="0" fontId="12" fillId="2" borderId="16" xfId="2" applyFont="1" applyFill="1" applyBorder="1" applyAlignment="1">
      <alignment horizontal="left" vertical="center" wrapText="1" indent="1"/>
    </xf>
    <xf numFmtId="4" fontId="12" fillId="2" borderId="19" xfId="2" applyNumberFormat="1" applyFont="1" applyFill="1" applyBorder="1" applyAlignment="1">
      <alignment horizontal="right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left" vertical="center" wrapText="1" indent="1"/>
    </xf>
    <xf numFmtId="4" fontId="11" fillId="0" borderId="18" xfId="2" applyNumberFormat="1" applyFont="1" applyBorder="1" applyAlignment="1">
      <alignment horizontal="right" vertical="center" wrapText="1"/>
    </xf>
    <xf numFmtId="0" fontId="10" fillId="0" borderId="7" xfId="2" applyFont="1" applyFill="1" applyBorder="1" applyAlignment="1">
      <alignment horizontal="left" vertical="center" wrapText="1" indent="1"/>
    </xf>
    <xf numFmtId="0" fontId="10" fillId="0" borderId="52" xfId="2" applyFont="1" applyFill="1" applyBorder="1" applyAlignment="1">
      <alignment horizontal="left" vertical="center" wrapText="1" indent="1"/>
    </xf>
    <xf numFmtId="0" fontId="12" fillId="2" borderId="15" xfId="2" applyFont="1" applyFill="1" applyBorder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4" fontId="12" fillId="2" borderId="10" xfId="2" applyNumberFormat="1" applyFont="1" applyFill="1" applyBorder="1" applyAlignment="1">
      <alignment horizontal="right" vertical="center" wrapText="1" indent="1"/>
    </xf>
    <xf numFmtId="4" fontId="12" fillId="2" borderId="4" xfId="2" applyNumberFormat="1" applyFont="1" applyFill="1" applyBorder="1" applyAlignment="1">
      <alignment horizontal="right" vertical="center" wrapText="1" indent="1"/>
    </xf>
    <xf numFmtId="4" fontId="11" fillId="0" borderId="18" xfId="2" applyNumberFormat="1" applyFont="1" applyBorder="1" applyAlignment="1">
      <alignment horizontal="right" vertical="center" wrapText="1" indent="1"/>
    </xf>
    <xf numFmtId="0" fontId="10" fillId="0" borderId="45" xfId="2" applyFont="1" applyBorder="1" applyAlignment="1">
      <alignment horizontal="left" vertical="center" indent="1"/>
    </xf>
    <xf numFmtId="0" fontId="12" fillId="2" borderId="3" xfId="2" applyFont="1" applyFill="1" applyBorder="1" applyAlignment="1">
      <alignment horizontal="right" vertical="center" wrapText="1"/>
    </xf>
    <xf numFmtId="4" fontId="12" fillId="2" borderId="19" xfId="2" applyNumberFormat="1" applyFont="1" applyFill="1" applyBorder="1" applyAlignment="1">
      <alignment horizontal="right" vertical="center" wrapText="1" indent="1"/>
    </xf>
    <xf numFmtId="4" fontId="12" fillId="2" borderId="10" xfId="2" applyNumberFormat="1" applyFont="1" applyFill="1" applyBorder="1" applyAlignment="1">
      <alignment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left" vertical="center" wrapText="1" indent="1"/>
    </xf>
    <xf numFmtId="4" fontId="10" fillId="0" borderId="7" xfId="2" applyNumberFormat="1" applyFont="1" applyFill="1" applyBorder="1" applyAlignment="1">
      <alignment vertical="center" wrapText="1"/>
    </xf>
    <xf numFmtId="4" fontId="12" fillId="2" borderId="4" xfId="2" applyNumberFormat="1" applyFont="1" applyFill="1" applyBorder="1" applyAlignment="1">
      <alignment vertical="center" wrapText="1"/>
    </xf>
    <xf numFmtId="4" fontId="12" fillId="2" borderId="17" xfId="2" quotePrefix="1" applyNumberFormat="1" applyFont="1" applyFill="1" applyBorder="1" applyAlignment="1">
      <alignment vertical="center" wrapText="1"/>
    </xf>
    <xf numFmtId="166" fontId="10" fillId="0" borderId="0" xfId="0" applyNumberFormat="1" applyFont="1"/>
    <xf numFmtId="0" fontId="13" fillId="0" borderId="21" xfId="0" applyFont="1" applyBorder="1" applyAlignment="1">
      <alignment horizontal="left" vertical="center"/>
    </xf>
    <xf numFmtId="0" fontId="14" fillId="0" borderId="20" xfId="0" applyFont="1" applyBorder="1"/>
    <xf numFmtId="0" fontId="8" fillId="5" borderId="34" xfId="0" applyFont="1" applyFill="1" applyBorder="1" applyAlignment="1">
      <alignment horizontal="center" vertical="center" textRotation="90" wrapText="1"/>
    </xf>
    <xf numFmtId="0" fontId="8" fillId="5" borderId="0" xfId="0" applyFont="1" applyFill="1" applyBorder="1" applyAlignment="1">
      <alignment horizontal="center" vertical="center" textRotation="90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textRotation="90" wrapText="1"/>
    </xf>
    <xf numFmtId="0" fontId="8" fillId="5" borderId="5" xfId="0" applyFont="1" applyFill="1" applyBorder="1" applyAlignment="1">
      <alignment horizontal="center" vertical="center" textRotation="90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26" xfId="0" applyFont="1" applyFill="1" applyBorder="1" applyAlignment="1">
      <alignment horizontal="center" vertical="center" textRotation="90" wrapText="1"/>
    </xf>
    <xf numFmtId="0" fontId="8" fillId="5" borderId="28" xfId="0" applyFont="1" applyFill="1" applyBorder="1" applyAlignment="1">
      <alignment horizontal="center" vertical="center" textRotation="90" wrapText="1"/>
    </xf>
    <xf numFmtId="0" fontId="8" fillId="5" borderId="31" xfId="0" applyFont="1" applyFill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 wrapText="1"/>
    </xf>
    <xf numFmtId="0" fontId="12" fillId="5" borderId="26" xfId="2" applyFont="1" applyFill="1" applyBorder="1" applyAlignment="1">
      <alignment horizontal="center" vertical="center" textRotation="90" wrapText="1"/>
    </xf>
    <xf numFmtId="0" fontId="12" fillId="5" borderId="28" xfId="2" applyFont="1" applyFill="1" applyBorder="1" applyAlignment="1">
      <alignment horizontal="center" vertical="center" textRotation="90" wrapText="1"/>
    </xf>
    <xf numFmtId="0" fontId="12" fillId="5" borderId="31" xfId="2" applyFont="1" applyFill="1" applyBorder="1" applyAlignment="1">
      <alignment horizontal="center" vertical="center" textRotation="90" wrapText="1"/>
    </xf>
    <xf numFmtId="0" fontId="8" fillId="5" borderId="40" xfId="0" applyFont="1" applyFill="1" applyBorder="1" applyAlignment="1">
      <alignment horizontal="center" vertical="center" textRotation="90" wrapText="1"/>
    </xf>
    <xf numFmtId="0" fontId="8" fillId="5" borderId="11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12" fillId="2" borderId="12" xfId="4" applyFont="1" applyFill="1" applyBorder="1" applyAlignment="1">
      <alignment horizontal="center" vertical="center" textRotation="90" wrapText="1"/>
    </xf>
    <xf numFmtId="0" fontId="12" fillId="2" borderId="0" xfId="4" applyFont="1" applyFill="1" applyBorder="1" applyAlignment="1">
      <alignment horizontal="center" vertical="center" textRotation="90" wrapText="1"/>
    </xf>
    <xf numFmtId="0" fontId="12" fillId="2" borderId="47" xfId="4" applyFont="1" applyFill="1" applyBorder="1" applyAlignment="1">
      <alignment horizontal="center" vertical="center" textRotation="90" wrapText="1"/>
    </xf>
    <xf numFmtId="0" fontId="12" fillId="2" borderId="48" xfId="4" applyFont="1" applyFill="1" applyBorder="1" applyAlignment="1">
      <alignment horizontal="center" vertical="center" textRotation="90" wrapText="1"/>
    </xf>
    <xf numFmtId="0" fontId="12" fillId="2" borderId="13" xfId="4" applyFont="1" applyFill="1" applyBorder="1" applyAlignment="1">
      <alignment horizontal="center" vertical="center" textRotation="90" wrapText="1"/>
    </xf>
    <xf numFmtId="0" fontId="12" fillId="2" borderId="44" xfId="4" applyFont="1" applyFill="1" applyBorder="1" applyAlignment="1">
      <alignment horizontal="center" vertical="center" textRotation="90" wrapText="1"/>
    </xf>
    <xf numFmtId="0" fontId="12" fillId="2" borderId="0" xfId="2" applyFont="1" applyFill="1" applyBorder="1" applyAlignment="1">
      <alignment horizontal="center" vertical="center" textRotation="90" wrapText="1"/>
    </xf>
    <xf numFmtId="0" fontId="12" fillId="2" borderId="13" xfId="2" applyFont="1" applyFill="1" applyBorder="1" applyAlignment="1">
      <alignment horizontal="center" vertical="center" textRotation="90" wrapText="1"/>
    </xf>
    <xf numFmtId="0" fontId="12" fillId="2" borderId="14" xfId="2" applyFont="1" applyFill="1" applyBorder="1" applyAlignment="1">
      <alignment horizontal="center" vertical="center" textRotation="90" wrapText="1"/>
    </xf>
    <xf numFmtId="0" fontId="12" fillId="2" borderId="12" xfId="2" applyFont="1" applyFill="1" applyBorder="1" applyAlignment="1">
      <alignment horizontal="center" vertical="center" textRotation="90" wrapText="1"/>
    </xf>
  </cellXfs>
  <cellStyles count="7">
    <cellStyle name="Cabeçalho 1" xfId="1" builtinId="16"/>
    <cellStyle name="Normal" xfId="0" builtinId="0"/>
    <cellStyle name="Normal 2" xfId="5"/>
    <cellStyle name="Normal 2 2" xfId="6"/>
    <cellStyle name="Normal 3" xfId="2"/>
    <cellStyle name="Normal 3 2" xfId="4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tabSelected="1" workbookViewId="0"/>
  </sheetViews>
  <sheetFormatPr defaultRowHeight="14.25"/>
  <cols>
    <col min="2" max="2" width="4" customWidth="1"/>
    <col min="3" max="3" width="81.375" bestFit="1" customWidth="1"/>
    <col min="4" max="4" width="13" bestFit="1" customWidth="1"/>
  </cols>
  <sheetData>
    <row r="3" spans="2:3" ht="31.5">
      <c r="B3" s="1"/>
      <c r="C3" s="2" t="s">
        <v>24</v>
      </c>
    </row>
    <row r="4" spans="2:3">
      <c r="B4" s="1"/>
      <c r="C4" s="1"/>
    </row>
    <row r="5" spans="2:3" ht="18">
      <c r="B5" s="3"/>
      <c r="C5" s="82" t="s">
        <v>16</v>
      </c>
    </row>
    <row r="6" spans="2:3" ht="18">
      <c r="C6" s="4"/>
    </row>
    <row r="7" spans="2:3" ht="18">
      <c r="B7" s="83">
        <v>1</v>
      </c>
      <c r="C7" s="83" t="s">
        <v>17</v>
      </c>
    </row>
    <row r="8" spans="2:3" ht="18">
      <c r="B8" s="83">
        <v>2</v>
      </c>
      <c r="C8" s="83" t="s">
        <v>18</v>
      </c>
    </row>
    <row r="9" spans="2:3" ht="18">
      <c r="B9" s="83">
        <v>3</v>
      </c>
      <c r="C9" s="83" t="s">
        <v>19</v>
      </c>
    </row>
    <row r="10" spans="2:3" ht="18">
      <c r="B10" s="83">
        <v>4</v>
      </c>
      <c r="C10" s="83" t="s">
        <v>20</v>
      </c>
    </row>
    <row r="11" spans="2:3" ht="18">
      <c r="B11" s="83">
        <v>5</v>
      </c>
      <c r="C11" s="83" t="s">
        <v>21</v>
      </c>
    </row>
    <row r="12" spans="2:3" ht="18">
      <c r="B12" s="83">
        <v>6</v>
      </c>
      <c r="C12" s="83" t="s">
        <v>22</v>
      </c>
    </row>
    <row r="13" spans="2:3" ht="18">
      <c r="B13" s="83">
        <v>7</v>
      </c>
      <c r="C13" s="83" t="s">
        <v>23</v>
      </c>
    </row>
    <row r="14" spans="2:3" ht="18">
      <c r="B14" s="83">
        <v>8</v>
      </c>
      <c r="C14" s="83" t="s">
        <v>0</v>
      </c>
    </row>
    <row r="18" spans="3:4">
      <c r="C18" s="5" t="s">
        <v>263</v>
      </c>
      <c r="D18" s="6">
        <f>+'Agregado por Beneficio IEC'!E41+'Agregado por Beneficio ISV'!C33+'Agregado por Beneficio IRC'!C69+'Agregado por Beneficio IMT'!C50+'Agregado por Beneficio IS'!C30+'Agregado por Beneficio IUC'!C16+'Agregado por Beneficio IVA'!C12+'Agregado por Beneficio IMI'!C52</f>
        <v>2430122559.4866643</v>
      </c>
    </row>
    <row r="19" spans="3:4">
      <c r="D19" s="6"/>
    </row>
  </sheetData>
  <sheetProtection algorithmName="SHA-512" hashValue="LLNTTbrlk6WHi4M9dJW9+ag6lM45i1y5JH6ie63ONWD9Paze99O5sy98wgHBRk1M1vMzH+wjXAi0WyUEci/omA==" saltValue="D6srt5x3lDe4p2POiwTUEg==" spinCount="100000" sheet="1" objects="1" scenarios="1"/>
  <hyperlinks>
    <hyperlink ref="C7" location="'AGREGADO POR BENEFÍCIO_IEC'!A1" display="Impostos Especiais de Consumo"/>
    <hyperlink ref="C8" location="'AGREGADO POR BENEFÍCIO_ISV'!A1" display="Imposto sobre Veículos"/>
    <hyperlink ref="C9" location="'AGREGADO POR BENEFÍCIO_IRC'!A1" display="Imposto sobre o Rendimento das Pessoas Colectivas"/>
    <hyperlink ref="C10" location="'AGREGADO POR BENEFÍCIO_IMT'!A1" display="Imposto Municipal sobre as Transmissões Onerosas de Imóveis"/>
    <hyperlink ref="C11" location="'AGREGADO POR BENEFÍCIO_IS'!A1" display="Imposto do Selo"/>
    <hyperlink ref="C12" location="'AGREGADO POR BENEFÍCIO_IUC'!A1" display="Imposto Único de Circulação"/>
    <hyperlink ref="C13" location="'AGREGADO POR BENEFÍCIO_IVA'!A1" display="Imposto Sobre o valor Acrescentado"/>
    <hyperlink ref="C14" location="'AGREGADO POR BENEFÍCIO_IMI'!A1" display="Imposto Municipal sobre Imóvei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workbookViewId="0"/>
  </sheetViews>
  <sheetFormatPr defaultRowHeight="14.25"/>
  <cols>
    <col min="2" max="2" width="5.75" style="22" customWidth="1"/>
    <col min="3" max="3" width="6.75" style="22" customWidth="1"/>
    <col min="4" max="4" width="90.75" style="22" customWidth="1"/>
    <col min="5" max="5" width="20.75" style="22" customWidth="1"/>
    <col min="6" max="6" width="9.625" customWidth="1"/>
  </cols>
  <sheetData>
    <row r="2" spans="2:5" ht="14.25" customHeight="1">
      <c r="B2" s="91" t="s">
        <v>7</v>
      </c>
      <c r="C2" s="91"/>
      <c r="D2" s="91"/>
      <c r="E2" s="91"/>
    </row>
    <row r="3" spans="2:5" ht="18.75" customHeight="1">
      <c r="B3" s="98" t="s">
        <v>17</v>
      </c>
      <c r="C3" s="98"/>
      <c r="D3" s="98"/>
      <c r="E3" s="98"/>
    </row>
    <row r="4" spans="2:5" ht="18.75" customHeight="1">
      <c r="B4" s="14"/>
      <c r="C4" s="14"/>
      <c r="D4" s="9" t="s">
        <v>1</v>
      </c>
      <c r="E4" s="10" t="s">
        <v>2</v>
      </c>
    </row>
    <row r="5" spans="2:5" ht="18.75" customHeight="1">
      <c r="B5" s="92" t="s">
        <v>262</v>
      </c>
      <c r="C5" s="95" t="s">
        <v>25</v>
      </c>
      <c r="D5" s="15" t="s">
        <v>26</v>
      </c>
      <c r="E5" s="16">
        <v>3668182.5119999992</v>
      </c>
    </row>
    <row r="6" spans="2:5" ht="18.75" customHeight="1">
      <c r="B6" s="93"/>
      <c r="C6" s="96"/>
      <c r="D6" s="17" t="s">
        <v>27</v>
      </c>
      <c r="E6" s="16">
        <v>32181759.660999902</v>
      </c>
    </row>
    <row r="7" spans="2:5" ht="18.75" customHeight="1">
      <c r="B7" s="93"/>
      <c r="C7" s="96"/>
      <c r="D7" s="17" t="s">
        <v>28</v>
      </c>
      <c r="E7" s="16">
        <v>2692091.2869999991</v>
      </c>
    </row>
    <row r="8" spans="2:5" ht="18.75" customHeight="1">
      <c r="B8" s="93"/>
      <c r="C8" s="96"/>
      <c r="D8" s="17" t="s">
        <v>29</v>
      </c>
      <c r="E8" s="16">
        <v>6596175.9679999985</v>
      </c>
    </row>
    <row r="9" spans="2:5" ht="18.75" customHeight="1">
      <c r="B9" s="93"/>
      <c r="C9" s="96"/>
      <c r="D9" s="17" t="s">
        <v>30</v>
      </c>
      <c r="E9" s="16">
        <v>64606457.921999991</v>
      </c>
    </row>
    <row r="10" spans="2:5" ht="18.75" customHeight="1">
      <c r="B10" s="93"/>
      <c r="C10" s="96"/>
      <c r="D10" s="17" t="s">
        <v>31</v>
      </c>
      <c r="E10" s="16">
        <v>4514353.1010000007</v>
      </c>
    </row>
    <row r="11" spans="2:5" ht="18.75" customHeight="1">
      <c r="B11" s="93"/>
      <c r="C11" s="96"/>
      <c r="D11" s="17" t="s">
        <v>32</v>
      </c>
      <c r="E11" s="16">
        <v>14774659.718999995</v>
      </c>
    </row>
    <row r="12" spans="2:5" ht="18.75" customHeight="1">
      <c r="B12" s="93"/>
      <c r="C12" s="96"/>
      <c r="D12" s="17" t="s">
        <v>33</v>
      </c>
      <c r="E12" s="16">
        <v>6898560.1350000026</v>
      </c>
    </row>
    <row r="13" spans="2:5" ht="18.75" customHeight="1">
      <c r="B13" s="93"/>
      <c r="C13" s="96"/>
      <c r="D13" s="17" t="s">
        <v>34</v>
      </c>
      <c r="E13" s="16">
        <v>4462023.4300000025</v>
      </c>
    </row>
    <row r="14" spans="2:5" ht="24.75" customHeight="1">
      <c r="B14" s="93"/>
      <c r="C14" s="96"/>
      <c r="D14" s="18" t="s">
        <v>35</v>
      </c>
      <c r="E14" s="16">
        <v>85876.109999999549</v>
      </c>
    </row>
    <row r="15" spans="2:5" ht="18.75" customHeight="1">
      <c r="B15" s="93"/>
      <c r="C15" s="97"/>
      <c r="D15" s="19" t="s">
        <v>264</v>
      </c>
      <c r="E15" s="11">
        <f>SUM(E5:E14)</f>
        <v>140480139.84499991</v>
      </c>
    </row>
    <row r="16" spans="2:5" ht="18.75" customHeight="1">
      <c r="B16" s="93"/>
      <c r="C16" s="95" t="s">
        <v>36</v>
      </c>
      <c r="D16" s="20" t="s">
        <v>117</v>
      </c>
      <c r="E16" s="16">
        <v>11612.47</v>
      </c>
    </row>
    <row r="17" spans="2:5" ht="18.75" customHeight="1">
      <c r="B17" s="93"/>
      <c r="C17" s="96"/>
      <c r="D17" s="21" t="s">
        <v>37</v>
      </c>
      <c r="E17" s="16">
        <v>219619.54</v>
      </c>
    </row>
    <row r="18" spans="2:5" ht="18.75" customHeight="1">
      <c r="B18" s="93"/>
      <c r="C18" s="96"/>
      <c r="D18" s="17" t="s">
        <v>38</v>
      </c>
      <c r="E18" s="16">
        <v>837826.50600000005</v>
      </c>
    </row>
    <row r="19" spans="2:5" ht="32.450000000000003" customHeight="1">
      <c r="B19" s="93"/>
      <c r="C19" s="96"/>
      <c r="D19" s="17" t="s">
        <v>118</v>
      </c>
      <c r="E19" s="16">
        <v>23230240.549999963</v>
      </c>
    </row>
    <row r="20" spans="2:5" ht="28.9" customHeight="1">
      <c r="B20" s="93"/>
      <c r="C20" s="96"/>
      <c r="D20" s="17" t="s">
        <v>119</v>
      </c>
      <c r="E20" s="16">
        <v>170295970.34662393</v>
      </c>
    </row>
    <row r="21" spans="2:5" ht="37.5" customHeight="1">
      <c r="B21" s="93"/>
      <c r="C21" s="96"/>
      <c r="D21" s="17" t="s">
        <v>120</v>
      </c>
      <c r="E21" s="16">
        <v>79089164.561000004</v>
      </c>
    </row>
    <row r="22" spans="2:5" ht="29.25" customHeight="1">
      <c r="B22" s="93"/>
      <c r="C22" s="96"/>
      <c r="D22" s="17" t="s">
        <v>121</v>
      </c>
      <c r="E22" s="16">
        <v>41463069.498000108</v>
      </c>
    </row>
    <row r="23" spans="2:5" ht="26.25" customHeight="1">
      <c r="B23" s="93"/>
      <c r="C23" s="96"/>
      <c r="D23" s="17" t="s">
        <v>116</v>
      </c>
      <c r="E23" s="16">
        <v>26646.800999999999</v>
      </c>
    </row>
    <row r="24" spans="2:5" ht="18.75" customHeight="1">
      <c r="B24" s="93"/>
      <c r="C24" s="96"/>
      <c r="D24" s="17" t="s">
        <v>122</v>
      </c>
      <c r="E24" s="16">
        <v>1883241.3720000002</v>
      </c>
    </row>
    <row r="25" spans="2:5" ht="30.6" customHeight="1">
      <c r="B25" s="93"/>
      <c r="C25" s="96"/>
      <c r="D25" s="17" t="s">
        <v>123</v>
      </c>
      <c r="E25" s="16">
        <v>8062715.0429999996</v>
      </c>
    </row>
    <row r="26" spans="2:5" ht="18.75" customHeight="1">
      <c r="B26" s="93"/>
      <c r="C26" s="97"/>
      <c r="D26" s="19" t="s">
        <v>265</v>
      </c>
      <c r="E26" s="11">
        <f>SUM(E16:E25)</f>
        <v>325120106.68762392</v>
      </c>
    </row>
    <row r="27" spans="2:5" ht="28.5" customHeight="1">
      <c r="B27" s="93"/>
      <c r="C27" s="86" t="s">
        <v>39</v>
      </c>
      <c r="D27" s="17" t="s">
        <v>35</v>
      </c>
      <c r="E27" s="16">
        <v>822689.07999999821</v>
      </c>
    </row>
    <row r="28" spans="2:5" ht="24.75" customHeight="1">
      <c r="B28" s="93"/>
      <c r="C28" s="87"/>
      <c r="D28" s="17" t="s">
        <v>40</v>
      </c>
      <c r="E28" s="16">
        <v>135575.60999999999</v>
      </c>
    </row>
    <row r="29" spans="2:5" ht="18.75" customHeight="1">
      <c r="B29" s="94"/>
      <c r="C29" s="88"/>
      <c r="D29" s="19" t="s">
        <v>266</v>
      </c>
      <c r="E29" s="11">
        <f>SUM(E27:E28)</f>
        <v>958264.6899999982</v>
      </c>
    </row>
    <row r="30" spans="2:5" ht="18.75" customHeight="1">
      <c r="B30" s="84" t="s">
        <v>50</v>
      </c>
      <c r="C30" s="86" t="s">
        <v>25</v>
      </c>
      <c r="D30" s="17" t="s">
        <v>41</v>
      </c>
      <c r="E30" s="16">
        <v>60168.609999999986</v>
      </c>
    </row>
    <row r="31" spans="2:5" ht="18.75" customHeight="1">
      <c r="B31" s="85"/>
      <c r="C31" s="87"/>
      <c r="D31" s="17" t="s">
        <v>42</v>
      </c>
      <c r="E31" s="16">
        <v>1311536.8400000005</v>
      </c>
    </row>
    <row r="32" spans="2:5" ht="18.75" customHeight="1">
      <c r="B32" s="85"/>
      <c r="C32" s="87"/>
      <c r="D32" s="17" t="s">
        <v>43</v>
      </c>
      <c r="E32" s="16">
        <v>4276388.9399999958</v>
      </c>
    </row>
    <row r="33" spans="2:5" ht="18.75" customHeight="1">
      <c r="B33" s="85"/>
      <c r="C33" s="88"/>
      <c r="D33" s="19" t="s">
        <v>267</v>
      </c>
      <c r="E33" s="11">
        <f>SUM(E30:E32)</f>
        <v>5648094.3899999969</v>
      </c>
    </row>
    <row r="34" spans="2:5" ht="18.75" customHeight="1">
      <c r="B34" s="85"/>
      <c r="C34" s="86" t="s">
        <v>36</v>
      </c>
      <c r="D34" s="17" t="s">
        <v>124</v>
      </c>
      <c r="E34" s="16">
        <v>13238185.610000001</v>
      </c>
    </row>
    <row r="35" spans="2:5" ht="18.75" customHeight="1">
      <c r="B35" s="85"/>
      <c r="C35" s="87"/>
      <c r="D35" s="17" t="s">
        <v>44</v>
      </c>
      <c r="E35" s="16">
        <v>46074481.560000233</v>
      </c>
    </row>
    <row r="36" spans="2:5" ht="18.75" customHeight="1">
      <c r="B36" s="85"/>
      <c r="C36" s="87"/>
      <c r="D36" s="17" t="s">
        <v>45</v>
      </c>
      <c r="E36" s="16">
        <v>2953761.7399999984</v>
      </c>
    </row>
    <row r="37" spans="2:5" ht="18.75" customHeight="1">
      <c r="B37" s="85"/>
      <c r="C37" s="87"/>
      <c r="D37" s="17" t="s">
        <v>46</v>
      </c>
      <c r="E37" s="16">
        <v>1455060.2899999993</v>
      </c>
    </row>
    <row r="38" spans="2:5" ht="18.75" customHeight="1">
      <c r="B38" s="85"/>
      <c r="C38" s="88"/>
      <c r="D38" s="19" t="s">
        <v>268</v>
      </c>
      <c r="E38" s="11">
        <f>SUM(E34:E37)</f>
        <v>63721489.200000234</v>
      </c>
    </row>
    <row r="39" spans="2:5" ht="18.75" customHeight="1">
      <c r="B39" s="85"/>
      <c r="C39" s="89" t="s">
        <v>39</v>
      </c>
      <c r="D39" s="17" t="s">
        <v>47</v>
      </c>
      <c r="E39" s="16">
        <v>20675623.290000007</v>
      </c>
    </row>
    <row r="40" spans="2:5" ht="18.75" customHeight="1">
      <c r="B40" s="85"/>
      <c r="C40" s="90"/>
      <c r="D40" s="19" t="s">
        <v>269</v>
      </c>
      <c r="E40" s="11">
        <f>SUM(E39)</f>
        <v>20675623.290000007</v>
      </c>
    </row>
    <row r="41" spans="2:5" ht="18.75" customHeight="1">
      <c r="B41" s="14"/>
      <c r="C41" s="14"/>
      <c r="D41" s="12" t="s">
        <v>6</v>
      </c>
      <c r="E41" s="13">
        <f>+E40+E38+E33+E29+E26+E15</f>
        <v>556603718.10262406</v>
      </c>
    </row>
    <row r="42" spans="2:5">
      <c r="E42" s="81"/>
    </row>
  </sheetData>
  <sheetProtection algorithmName="SHA-512" hashValue="LdNLowpDV7s+PTWwhNl5ckj9xWxEatspOAAXiaCwppZemtyV/IRAzxNhVJi2ETSb6u8tQbx1u5XkRPotUpqzWg==" saltValue="voj9/6NthLexnCmfeQRznA==" spinCount="100000" sheet="1" objects="1" scenarios="1"/>
  <mergeCells count="10">
    <mergeCell ref="B30:B40"/>
    <mergeCell ref="C30:C33"/>
    <mergeCell ref="C39:C40"/>
    <mergeCell ref="B2:E2"/>
    <mergeCell ref="B5:B29"/>
    <mergeCell ref="C5:C15"/>
    <mergeCell ref="C27:C29"/>
    <mergeCell ref="C16:C26"/>
    <mergeCell ref="C34:C38"/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/>
  </sheetViews>
  <sheetFormatPr defaultRowHeight="14.25"/>
  <cols>
    <col min="1" max="1" width="6.75" style="22" customWidth="1"/>
    <col min="2" max="2" width="98.375" style="22" customWidth="1"/>
    <col min="3" max="3" width="20.75" style="22" customWidth="1"/>
    <col min="5" max="5" width="44.75" customWidth="1"/>
  </cols>
  <sheetData>
    <row r="2" spans="1:4" ht="14.25" customHeight="1">
      <c r="A2" s="91" t="s">
        <v>7</v>
      </c>
      <c r="B2" s="91"/>
      <c r="C2" s="91"/>
    </row>
    <row r="3" spans="1:4">
      <c r="A3" s="62"/>
      <c r="B3" s="98" t="s">
        <v>18</v>
      </c>
      <c r="C3" s="98"/>
    </row>
    <row r="4" spans="1:4">
      <c r="A4" s="14"/>
      <c r="B4" s="9" t="s">
        <v>1</v>
      </c>
      <c r="C4" s="10" t="s">
        <v>2</v>
      </c>
    </row>
    <row r="5" spans="1:4" ht="14.25" customHeight="1">
      <c r="A5" s="99" t="s">
        <v>48</v>
      </c>
      <c r="B5" s="23" t="s">
        <v>98</v>
      </c>
      <c r="C5" s="24">
        <v>454491.08999999997</v>
      </c>
    </row>
    <row r="6" spans="1:4">
      <c r="A6" s="100"/>
      <c r="B6" s="23" t="s">
        <v>99</v>
      </c>
      <c r="C6" s="24">
        <v>544719.64</v>
      </c>
    </row>
    <row r="7" spans="1:4">
      <c r="A7" s="100"/>
      <c r="B7" s="23" t="s">
        <v>100</v>
      </c>
      <c r="C7" s="24">
        <v>2529053.359999998</v>
      </c>
    </row>
    <row r="8" spans="1:4">
      <c r="A8" s="100"/>
      <c r="B8" s="23" t="s">
        <v>126</v>
      </c>
      <c r="C8" s="24">
        <v>59286.720000000001</v>
      </c>
    </row>
    <row r="9" spans="1:4" ht="14.25" customHeight="1">
      <c r="A9" s="100"/>
      <c r="B9" s="23" t="s">
        <v>101</v>
      </c>
      <c r="C9" s="24">
        <v>371248.01999999979</v>
      </c>
    </row>
    <row r="10" spans="1:4">
      <c r="A10" s="100"/>
      <c r="B10" s="23" t="s">
        <v>102</v>
      </c>
      <c r="C10" s="24">
        <v>1515975.700000006</v>
      </c>
    </row>
    <row r="11" spans="1:4">
      <c r="A11" s="100"/>
      <c r="B11" s="23" t="s">
        <v>103</v>
      </c>
      <c r="C11" s="24">
        <v>1892343.2699999984</v>
      </c>
    </row>
    <row r="12" spans="1:4">
      <c r="A12" s="100"/>
      <c r="B12" s="23" t="s">
        <v>104</v>
      </c>
      <c r="C12" s="24">
        <v>62213.02</v>
      </c>
    </row>
    <row r="13" spans="1:4">
      <c r="A13" s="100"/>
      <c r="B13" s="23" t="s">
        <v>105</v>
      </c>
      <c r="C13" s="24">
        <v>86617.85</v>
      </c>
    </row>
    <row r="14" spans="1:4">
      <c r="A14" s="100"/>
      <c r="B14" s="23" t="s">
        <v>106</v>
      </c>
      <c r="C14" s="24">
        <v>9739.89</v>
      </c>
    </row>
    <row r="15" spans="1:4">
      <c r="A15" s="101"/>
      <c r="B15" s="25" t="s">
        <v>272</v>
      </c>
      <c r="C15" s="26">
        <f>SUM(C5:C14)</f>
        <v>7525688.5600000015</v>
      </c>
      <c r="D15" s="8"/>
    </row>
    <row r="16" spans="1:4" ht="27" customHeight="1">
      <c r="A16" s="85" t="s">
        <v>49</v>
      </c>
      <c r="B16" s="27" t="s">
        <v>94</v>
      </c>
      <c r="C16" s="24">
        <v>294720.56499999732</v>
      </c>
    </row>
    <row r="17" spans="1:4" ht="27.75" customHeight="1">
      <c r="A17" s="85"/>
      <c r="B17" s="27" t="s">
        <v>95</v>
      </c>
      <c r="C17" s="24">
        <v>22247.48</v>
      </c>
    </row>
    <row r="18" spans="1:4" ht="13.5" customHeight="1">
      <c r="A18" s="102"/>
      <c r="B18" s="25" t="s">
        <v>271</v>
      </c>
      <c r="C18" s="26">
        <f>SUM(C16:C17)</f>
        <v>316968.04499999731</v>
      </c>
      <c r="D18" s="7"/>
    </row>
    <row r="19" spans="1:4">
      <c r="A19" s="103" t="s">
        <v>50</v>
      </c>
      <c r="B19" s="23" t="s">
        <v>96</v>
      </c>
      <c r="C19" s="24">
        <v>12645923.680000002</v>
      </c>
    </row>
    <row r="20" spans="1:4" ht="26.25" customHeight="1">
      <c r="A20" s="104"/>
      <c r="B20" s="23" t="s">
        <v>97</v>
      </c>
      <c r="C20" s="24">
        <v>28518430.809999846</v>
      </c>
    </row>
    <row r="21" spans="1:4">
      <c r="A21" s="104"/>
      <c r="B21" s="23" t="s">
        <v>114</v>
      </c>
      <c r="C21" s="24">
        <v>132.12800000000001</v>
      </c>
    </row>
    <row r="22" spans="1:4">
      <c r="A22" s="104"/>
      <c r="B22" s="23" t="s">
        <v>113</v>
      </c>
      <c r="C22" s="24">
        <v>14175328.508000024</v>
      </c>
    </row>
    <row r="23" spans="1:4">
      <c r="A23" s="104"/>
      <c r="B23" s="23" t="s">
        <v>112</v>
      </c>
      <c r="C23" s="24">
        <v>761.52</v>
      </c>
    </row>
    <row r="24" spans="1:4" ht="38.25">
      <c r="A24" s="104"/>
      <c r="B24" s="23" t="s">
        <v>51</v>
      </c>
      <c r="C24" s="24">
        <v>9977918.180000009</v>
      </c>
    </row>
    <row r="25" spans="1:4" ht="18" customHeight="1">
      <c r="A25" s="104"/>
      <c r="B25" s="23" t="s">
        <v>111</v>
      </c>
      <c r="C25" s="24">
        <v>3660407.7857999988</v>
      </c>
    </row>
    <row r="26" spans="1:4" ht="28.5" customHeight="1">
      <c r="A26" s="104"/>
      <c r="B26" s="23" t="s">
        <v>110</v>
      </c>
      <c r="C26" s="24">
        <v>3533321.2320000008</v>
      </c>
    </row>
    <row r="27" spans="1:4" ht="25.5">
      <c r="A27" s="104"/>
      <c r="B27" s="23" t="s">
        <v>109</v>
      </c>
      <c r="C27" s="24">
        <v>225365834.46650758</v>
      </c>
    </row>
    <row r="28" spans="1:4">
      <c r="A28" s="104"/>
      <c r="B28" s="23" t="s">
        <v>115</v>
      </c>
      <c r="C28" s="24">
        <v>3477443.0923999972</v>
      </c>
    </row>
    <row r="29" spans="1:4" ht="38.25">
      <c r="A29" s="104"/>
      <c r="B29" s="23" t="s">
        <v>125</v>
      </c>
      <c r="C29" s="24">
        <v>6464.32</v>
      </c>
    </row>
    <row r="30" spans="1:4">
      <c r="A30" s="104"/>
      <c r="B30" s="23" t="s">
        <v>107</v>
      </c>
      <c r="C30" s="24">
        <v>2619166.9699999983</v>
      </c>
    </row>
    <row r="31" spans="1:4">
      <c r="A31" s="104"/>
      <c r="B31" s="23" t="s">
        <v>108</v>
      </c>
      <c r="C31" s="24">
        <v>1110285.1500000025</v>
      </c>
    </row>
    <row r="32" spans="1:4">
      <c r="B32" s="28" t="s">
        <v>270</v>
      </c>
      <c r="C32" s="29">
        <f>SUM(C19:C31)</f>
        <v>305091417.84270746</v>
      </c>
      <c r="D32" s="7"/>
    </row>
    <row r="33" spans="2:3">
      <c r="B33" s="30" t="s">
        <v>6</v>
      </c>
      <c r="C33" s="31">
        <f>+C15+C18+C32</f>
        <v>312934074.44770747</v>
      </c>
    </row>
  </sheetData>
  <sheetProtection algorithmName="SHA-512" hashValue="3r0VTFZ5FIuibjHx0oIz0fUss0miOX4NCs1dALnDvJXPF++7oKMqmcYYE7vGrgJeavnbt5oUAlIfWP4175+bEg==" saltValue="6OIiyLhSyN6LIYRsws628Q==" spinCount="100000" sheet="1" objects="1" scenarios="1"/>
  <mergeCells count="5">
    <mergeCell ref="A2:C2"/>
    <mergeCell ref="B3:C3"/>
    <mergeCell ref="A5:A15"/>
    <mergeCell ref="A16:A18"/>
    <mergeCell ref="A19:A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1"/>
  <sheetViews>
    <sheetView topLeftCell="A5" workbookViewId="0">
      <selection activeCell="B27" sqref="B27"/>
    </sheetView>
  </sheetViews>
  <sheetFormatPr defaultRowHeight="14.25"/>
  <cols>
    <col min="1" max="1" width="6.75" style="22" customWidth="1"/>
    <col min="2" max="2" width="90.75" style="22" customWidth="1"/>
    <col min="3" max="3" width="20.75" style="22" customWidth="1"/>
  </cols>
  <sheetData>
    <row r="2" spans="1:3" ht="14.25" customHeight="1">
      <c r="A2" s="91" t="s">
        <v>7</v>
      </c>
      <c r="B2" s="91"/>
      <c r="C2" s="91"/>
    </row>
    <row r="3" spans="1:3">
      <c r="A3" s="62"/>
      <c r="B3" s="98" t="s">
        <v>19</v>
      </c>
      <c r="C3" s="98"/>
    </row>
    <row r="4" spans="1:3">
      <c r="A4" s="32"/>
      <c r="B4" s="33" t="s">
        <v>1</v>
      </c>
      <c r="C4" s="34" t="s">
        <v>2</v>
      </c>
    </row>
    <row r="5" spans="1:3">
      <c r="A5" s="106" t="s">
        <v>52</v>
      </c>
      <c r="B5" s="35" t="s">
        <v>257</v>
      </c>
      <c r="C5" s="36">
        <v>602854.89</v>
      </c>
    </row>
    <row r="6" spans="1:3">
      <c r="A6" s="106"/>
      <c r="B6" s="35" t="s">
        <v>258</v>
      </c>
      <c r="C6" s="36">
        <v>11496714.300000001</v>
      </c>
    </row>
    <row r="7" spans="1:3">
      <c r="A7" s="106"/>
      <c r="B7" s="37" t="s">
        <v>167</v>
      </c>
      <c r="C7" s="36">
        <v>424619.28</v>
      </c>
    </row>
    <row r="8" spans="1:3">
      <c r="A8" s="106"/>
      <c r="B8" s="35" t="s">
        <v>259</v>
      </c>
      <c r="C8" s="36">
        <v>52734722.050000176</v>
      </c>
    </row>
    <row r="9" spans="1:3">
      <c r="A9" s="106"/>
      <c r="B9" s="37" t="s">
        <v>168</v>
      </c>
      <c r="C9" s="36">
        <v>110373.6</v>
      </c>
    </row>
    <row r="10" spans="1:3">
      <c r="A10" s="106"/>
      <c r="B10" s="37" t="s">
        <v>169</v>
      </c>
      <c r="C10" s="36">
        <v>0</v>
      </c>
    </row>
    <row r="11" spans="1:3">
      <c r="A11" s="106"/>
      <c r="B11" s="35" t="s">
        <v>170</v>
      </c>
      <c r="C11" s="36">
        <v>68247.17</v>
      </c>
    </row>
    <row r="12" spans="1:3">
      <c r="A12" s="106"/>
      <c r="B12" s="35" t="s">
        <v>165</v>
      </c>
      <c r="C12" s="36">
        <v>22951275.819999944</v>
      </c>
    </row>
    <row r="13" spans="1:3" ht="25.5">
      <c r="A13" s="106"/>
      <c r="B13" s="35" t="s">
        <v>171</v>
      </c>
      <c r="C13" s="36">
        <v>2996428.6399999773</v>
      </c>
    </row>
    <row r="14" spans="1:3" ht="25.5">
      <c r="A14" s="106"/>
      <c r="B14" s="35" t="s">
        <v>172</v>
      </c>
      <c r="C14" s="36">
        <v>7188976.7399999946</v>
      </c>
    </row>
    <row r="15" spans="1:3">
      <c r="A15" s="106"/>
      <c r="B15" s="35" t="s">
        <v>173</v>
      </c>
      <c r="C15" s="36">
        <v>15492126.240000004</v>
      </c>
    </row>
    <row r="16" spans="1:3" ht="25.5">
      <c r="A16" s="106"/>
      <c r="B16" s="35" t="s">
        <v>174</v>
      </c>
      <c r="C16" s="36">
        <v>1287482.3800000008</v>
      </c>
    </row>
    <row r="17" spans="1:3" ht="25.5">
      <c r="A17" s="106"/>
      <c r="B17" s="35" t="s">
        <v>175</v>
      </c>
      <c r="C17" s="36">
        <v>41206.570000000007</v>
      </c>
    </row>
    <row r="18" spans="1:3" ht="25.5">
      <c r="A18" s="106"/>
      <c r="B18" s="35" t="s">
        <v>176</v>
      </c>
      <c r="C18" s="36">
        <v>0</v>
      </c>
    </row>
    <row r="19" spans="1:3" ht="25.5">
      <c r="A19" s="106"/>
      <c r="B19" s="35" t="s">
        <v>177</v>
      </c>
      <c r="C19" s="36">
        <v>44391.069999999992</v>
      </c>
    </row>
    <row r="20" spans="1:3">
      <c r="A20" s="106"/>
      <c r="B20" s="35" t="s">
        <v>178</v>
      </c>
      <c r="C20" s="36">
        <v>7.07</v>
      </c>
    </row>
    <row r="21" spans="1:3">
      <c r="A21" s="106"/>
      <c r="B21" s="35" t="s">
        <v>179</v>
      </c>
      <c r="C21" s="36">
        <v>0</v>
      </c>
    </row>
    <row r="22" spans="1:3">
      <c r="A22" s="106"/>
      <c r="B22" s="37" t="s">
        <v>180</v>
      </c>
      <c r="C22" s="36">
        <v>375290</v>
      </c>
    </row>
    <row r="23" spans="1:3">
      <c r="A23" s="106"/>
      <c r="B23" s="35" t="s">
        <v>181</v>
      </c>
      <c r="C23" s="36">
        <v>139.69999999999999</v>
      </c>
    </row>
    <row r="24" spans="1:3">
      <c r="A24" s="106"/>
      <c r="B24" s="37" t="s">
        <v>182</v>
      </c>
      <c r="C24" s="36">
        <v>1255.95</v>
      </c>
    </row>
    <row r="25" spans="1:3">
      <c r="A25" s="106"/>
      <c r="B25" s="37" t="s">
        <v>183</v>
      </c>
      <c r="C25" s="36">
        <v>0</v>
      </c>
    </row>
    <row r="26" spans="1:3">
      <c r="A26" s="106"/>
      <c r="B26" s="35" t="s">
        <v>166</v>
      </c>
      <c r="C26" s="36">
        <v>391901.01999999984</v>
      </c>
    </row>
    <row r="27" spans="1:3">
      <c r="A27" s="109"/>
      <c r="B27" s="38" t="s">
        <v>273</v>
      </c>
      <c r="C27" s="39">
        <f>SUM(C5:C26)</f>
        <v>116208012.49000007</v>
      </c>
    </row>
    <row r="28" spans="1:3" ht="38.25">
      <c r="A28" s="110" t="s">
        <v>53</v>
      </c>
      <c r="B28" s="40" t="s">
        <v>184</v>
      </c>
      <c r="C28" s="36">
        <v>29331737.670000002</v>
      </c>
    </row>
    <row r="29" spans="1:3" ht="25.5">
      <c r="A29" s="105"/>
      <c r="B29" s="35" t="s">
        <v>208</v>
      </c>
      <c r="C29" s="36">
        <v>0</v>
      </c>
    </row>
    <row r="30" spans="1:3" ht="51">
      <c r="A30" s="105"/>
      <c r="B30" s="40" t="s">
        <v>185</v>
      </c>
      <c r="C30" s="36">
        <v>135747115.42999995</v>
      </c>
    </row>
    <row r="31" spans="1:3" ht="38.25">
      <c r="A31" s="105"/>
      <c r="B31" s="35" t="s">
        <v>207</v>
      </c>
      <c r="C31" s="36">
        <v>165433565.53999999</v>
      </c>
    </row>
    <row r="32" spans="1:3">
      <c r="A32" s="105"/>
      <c r="B32" s="35" t="s">
        <v>206</v>
      </c>
      <c r="C32" s="36">
        <v>4552298.7299999995</v>
      </c>
    </row>
    <row r="33" spans="1:3">
      <c r="A33" s="105"/>
      <c r="B33" s="35" t="s">
        <v>205</v>
      </c>
      <c r="C33" s="36">
        <v>282348.7</v>
      </c>
    </row>
    <row r="34" spans="1:3">
      <c r="A34" s="105"/>
      <c r="B34" s="35" t="s">
        <v>197</v>
      </c>
      <c r="C34" s="36">
        <v>9518245.6600000001</v>
      </c>
    </row>
    <row r="35" spans="1:3" ht="25.5">
      <c r="A35" s="105"/>
      <c r="B35" s="35" t="s">
        <v>186</v>
      </c>
      <c r="C35" s="36">
        <v>312404.31999999995</v>
      </c>
    </row>
    <row r="36" spans="1:3" ht="25.5">
      <c r="A36" s="105"/>
      <c r="B36" s="35" t="s">
        <v>187</v>
      </c>
      <c r="C36" s="36">
        <v>77787666.110000163</v>
      </c>
    </row>
    <row r="37" spans="1:3" ht="25.5">
      <c r="A37" s="105"/>
      <c r="B37" s="35" t="s">
        <v>188</v>
      </c>
      <c r="C37" s="36">
        <v>1445.27</v>
      </c>
    </row>
    <row r="38" spans="1:3">
      <c r="A38" s="105"/>
      <c r="B38" s="35" t="s">
        <v>189</v>
      </c>
      <c r="C38" s="36">
        <v>0</v>
      </c>
    </row>
    <row r="39" spans="1:3">
      <c r="A39" s="105"/>
      <c r="B39" s="40" t="s">
        <v>166</v>
      </c>
      <c r="C39" s="36">
        <v>708428.99</v>
      </c>
    </row>
    <row r="40" spans="1:3">
      <c r="A40" s="109"/>
      <c r="B40" s="38" t="s">
        <v>274</v>
      </c>
      <c r="C40" s="39">
        <f>SUM(C28:C39)</f>
        <v>423675256.4200002</v>
      </c>
    </row>
    <row r="41" spans="1:3" ht="25.5">
      <c r="A41" s="110" t="s">
        <v>4</v>
      </c>
      <c r="B41" s="40" t="s">
        <v>190</v>
      </c>
      <c r="C41" s="36">
        <v>106177628.39999995</v>
      </c>
    </row>
    <row r="42" spans="1:3">
      <c r="A42" s="105"/>
      <c r="B42" s="35" t="s">
        <v>191</v>
      </c>
      <c r="C42" s="36">
        <v>16425088.430000002</v>
      </c>
    </row>
    <row r="43" spans="1:3" ht="25.5">
      <c r="A43" s="105"/>
      <c r="B43" s="35" t="s">
        <v>192</v>
      </c>
      <c r="C43" s="36">
        <v>7872200.79</v>
      </c>
    </row>
    <row r="44" spans="1:3" ht="38.25">
      <c r="A44" s="105"/>
      <c r="B44" s="35" t="s">
        <v>193</v>
      </c>
      <c r="C44" s="36">
        <v>0</v>
      </c>
    </row>
    <row r="45" spans="1:3">
      <c r="A45" s="105"/>
      <c r="B45" s="35" t="s">
        <v>194</v>
      </c>
      <c r="C45" s="36">
        <v>67582304.930000007</v>
      </c>
    </row>
    <row r="46" spans="1:3">
      <c r="A46" s="105"/>
      <c r="B46" s="37" t="s">
        <v>195</v>
      </c>
      <c r="C46" s="36">
        <v>0</v>
      </c>
    </row>
    <row r="47" spans="1:3">
      <c r="A47" s="105"/>
      <c r="B47" s="41" t="s">
        <v>166</v>
      </c>
      <c r="C47" s="36">
        <v>65118635.689999998</v>
      </c>
    </row>
    <row r="48" spans="1:3">
      <c r="A48" s="109"/>
      <c r="B48" s="38" t="s">
        <v>275</v>
      </c>
      <c r="C48" s="39">
        <f>SUM(C41:C47)</f>
        <v>263175858.23999995</v>
      </c>
    </row>
    <row r="49" spans="1:3">
      <c r="A49" s="42"/>
      <c r="B49" s="37" t="s">
        <v>196</v>
      </c>
      <c r="C49" s="36">
        <v>0</v>
      </c>
    </row>
    <row r="50" spans="1:3">
      <c r="A50" s="106" t="s">
        <v>5</v>
      </c>
      <c r="B50" s="37" t="s">
        <v>204</v>
      </c>
      <c r="C50" s="36">
        <v>112442.14</v>
      </c>
    </row>
    <row r="51" spans="1:3">
      <c r="A51" s="106"/>
      <c r="B51" s="43" t="s">
        <v>213</v>
      </c>
      <c r="C51" s="36">
        <v>1556729.72</v>
      </c>
    </row>
    <row r="52" spans="1:3">
      <c r="A52" s="106"/>
      <c r="B52" s="37" t="s">
        <v>212</v>
      </c>
      <c r="C52" s="36">
        <v>6110538.9399999976</v>
      </c>
    </row>
    <row r="53" spans="1:3">
      <c r="A53" s="106"/>
      <c r="B53" s="37" t="s">
        <v>211</v>
      </c>
      <c r="C53" s="36">
        <v>744154.03</v>
      </c>
    </row>
    <row r="54" spans="1:3">
      <c r="A54" s="106"/>
      <c r="B54" s="44" t="s">
        <v>210</v>
      </c>
      <c r="C54" s="36">
        <v>1710095.1099999999</v>
      </c>
    </row>
    <row r="55" spans="1:3">
      <c r="A55" s="106"/>
      <c r="B55" s="37" t="s">
        <v>209</v>
      </c>
      <c r="C55" s="36">
        <v>0</v>
      </c>
    </row>
    <row r="56" spans="1:3">
      <c r="A56" s="106"/>
      <c r="B56" s="41" t="s">
        <v>166</v>
      </c>
      <c r="C56" s="36">
        <v>355602.54000000004</v>
      </c>
    </row>
    <row r="57" spans="1:3">
      <c r="A57" s="109"/>
      <c r="B57" s="38" t="s">
        <v>276</v>
      </c>
      <c r="C57" s="39">
        <f>SUM(C49:C56)</f>
        <v>10589562.479999997</v>
      </c>
    </row>
    <row r="58" spans="1:3">
      <c r="A58" s="42"/>
      <c r="B58" s="37" t="s">
        <v>203</v>
      </c>
      <c r="C58" s="36">
        <v>951661.06999999948</v>
      </c>
    </row>
    <row r="59" spans="1:3">
      <c r="A59" s="105" t="s">
        <v>54</v>
      </c>
      <c r="B59" s="35" t="s">
        <v>202</v>
      </c>
      <c r="C59" s="36">
        <v>92808170.980000034</v>
      </c>
    </row>
    <row r="60" spans="1:3">
      <c r="A60" s="105"/>
      <c r="B60" s="35" t="s">
        <v>201</v>
      </c>
      <c r="C60" s="36">
        <v>2710440.1999999997</v>
      </c>
    </row>
    <row r="61" spans="1:3">
      <c r="A61" s="105"/>
      <c r="B61" s="45" t="s">
        <v>200</v>
      </c>
      <c r="C61" s="36">
        <v>677790.36999999976</v>
      </c>
    </row>
    <row r="62" spans="1:3">
      <c r="A62" s="105"/>
      <c r="B62" s="45" t="s">
        <v>198</v>
      </c>
      <c r="C62" s="36">
        <v>1021674.6799999997</v>
      </c>
    </row>
    <row r="63" spans="1:3">
      <c r="A63" s="106"/>
      <c r="B63" s="37" t="s">
        <v>166</v>
      </c>
      <c r="C63" s="36">
        <v>0</v>
      </c>
    </row>
    <row r="64" spans="1:3">
      <c r="A64" s="106"/>
      <c r="B64" s="46" t="s">
        <v>277</v>
      </c>
      <c r="C64" s="47">
        <f>SUM(C58:C62)</f>
        <v>98169737.300000042</v>
      </c>
    </row>
    <row r="65" spans="1:3">
      <c r="A65" s="107" t="s">
        <v>55</v>
      </c>
      <c r="B65" s="48" t="s">
        <v>199</v>
      </c>
      <c r="C65" s="36">
        <v>68709.950000000012</v>
      </c>
    </row>
    <row r="66" spans="1:3">
      <c r="A66" s="108"/>
      <c r="B66" s="49" t="s">
        <v>278</v>
      </c>
      <c r="C66" s="47">
        <f>+C65</f>
        <v>68709.950000000012</v>
      </c>
    </row>
    <row r="67" spans="1:3">
      <c r="A67" s="50"/>
      <c r="B67" s="51" t="s">
        <v>6</v>
      </c>
      <c r="C67" s="52">
        <f>+C66+C64+C57+C48+C40+C27</f>
        <v>911887136.88000035</v>
      </c>
    </row>
    <row r="68" spans="1:3">
      <c r="A68" s="50"/>
      <c r="B68" s="53" t="s">
        <v>56</v>
      </c>
      <c r="C68" s="36">
        <v>1320890.7299999997</v>
      </c>
    </row>
    <row r="69" spans="1:3">
      <c r="A69" s="50"/>
      <c r="B69" s="54" t="s">
        <v>57</v>
      </c>
      <c r="C69" s="55">
        <f>+C67-C68</f>
        <v>910566246.15000033</v>
      </c>
    </row>
    <row r="71" spans="1:3">
      <c r="C71" s="56"/>
    </row>
  </sheetData>
  <sheetProtection algorithmName="SHA-512" hashValue="kkJfJjMH9LoRvJM/l1+oEuYuZTKwAtwaRPwHQlDkHAhETBqCko5paCfT6laPgpzOijZTumX56TsKOyiseo8+mg==" saltValue="VZk5/eOerRziDrNgT6kAnQ==" spinCount="100000" sheet="1" objects="1" scenarios="1"/>
  <mergeCells count="8">
    <mergeCell ref="A59:A64"/>
    <mergeCell ref="A65:A66"/>
    <mergeCell ref="A2:C2"/>
    <mergeCell ref="B3:C3"/>
    <mergeCell ref="A5:A27"/>
    <mergeCell ref="A28:A40"/>
    <mergeCell ref="A41:A48"/>
    <mergeCell ref="A50:A5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workbookViewId="0"/>
  </sheetViews>
  <sheetFormatPr defaultRowHeight="14.25"/>
  <cols>
    <col min="1" max="1" width="6.75" style="22" customWidth="1"/>
    <col min="2" max="2" width="90.75" style="22" customWidth="1"/>
    <col min="3" max="3" width="20.75" style="22" customWidth="1"/>
    <col min="5" max="5" width="63.75" customWidth="1"/>
  </cols>
  <sheetData>
    <row r="2" spans="1:3" ht="14.25" customHeight="1">
      <c r="A2" s="91" t="s">
        <v>7</v>
      </c>
      <c r="B2" s="91"/>
      <c r="C2" s="91"/>
    </row>
    <row r="3" spans="1:3">
      <c r="A3" s="62"/>
      <c r="B3" s="98" t="s">
        <v>20</v>
      </c>
      <c r="C3" s="98"/>
    </row>
    <row r="4" spans="1:3">
      <c r="A4" s="62"/>
      <c r="B4" s="57" t="s">
        <v>1</v>
      </c>
      <c r="C4" s="58" t="s">
        <v>2</v>
      </c>
    </row>
    <row r="5" spans="1:3" ht="14.25" customHeight="1">
      <c r="A5" s="111" t="s">
        <v>3</v>
      </c>
      <c r="B5" s="63" t="s">
        <v>58</v>
      </c>
      <c r="C5" s="64">
        <v>10948118.169999996</v>
      </c>
    </row>
    <row r="6" spans="1:3" ht="25.5" customHeight="1">
      <c r="A6" s="111"/>
      <c r="B6" s="65" t="s">
        <v>59</v>
      </c>
      <c r="C6" s="64">
        <v>22497112.639999993</v>
      </c>
    </row>
    <row r="7" spans="1:3" ht="14.25" customHeight="1">
      <c r="A7" s="111"/>
      <c r="B7" s="65" t="s">
        <v>60</v>
      </c>
      <c r="C7" s="64">
        <v>1765694.21</v>
      </c>
    </row>
    <row r="8" spans="1:3" ht="14.25" customHeight="1">
      <c r="A8" s="111"/>
      <c r="B8" s="65" t="s">
        <v>61</v>
      </c>
      <c r="C8" s="64">
        <v>267150938.26000163</v>
      </c>
    </row>
    <row r="9" spans="1:3" ht="25.5" customHeight="1">
      <c r="A9" s="111"/>
      <c r="B9" s="65" t="s">
        <v>62</v>
      </c>
      <c r="C9" s="64">
        <v>3712834.0999999996</v>
      </c>
    </row>
    <row r="10" spans="1:3" ht="18.75" customHeight="1">
      <c r="A10" s="111"/>
      <c r="B10" s="65" t="s">
        <v>63</v>
      </c>
      <c r="C10" s="64">
        <v>1524628.3400000005</v>
      </c>
    </row>
    <row r="11" spans="1:3" ht="25.5" customHeight="1">
      <c r="A11" s="111"/>
      <c r="B11" s="65" t="s">
        <v>64</v>
      </c>
      <c r="C11" s="64">
        <v>9877144.7199999988</v>
      </c>
    </row>
    <row r="12" spans="1:3" ht="14.25" customHeight="1">
      <c r="A12" s="111"/>
      <c r="B12" s="65" t="s">
        <v>65</v>
      </c>
      <c r="C12" s="64">
        <v>144154.38</v>
      </c>
    </row>
    <row r="13" spans="1:3" ht="14.25" customHeight="1">
      <c r="A13" s="111"/>
      <c r="B13" s="65" t="s">
        <v>66</v>
      </c>
      <c r="C13" s="64">
        <v>41435342.580000006</v>
      </c>
    </row>
    <row r="14" spans="1:3" ht="24" customHeight="1">
      <c r="A14" s="111"/>
      <c r="B14" s="65" t="s">
        <v>67</v>
      </c>
      <c r="C14" s="64">
        <v>390030.06</v>
      </c>
    </row>
    <row r="15" spans="1:3" ht="14.25" customHeight="1">
      <c r="A15" s="111"/>
      <c r="B15" s="65" t="s">
        <v>68</v>
      </c>
      <c r="C15" s="64">
        <v>12631660.810000001</v>
      </c>
    </row>
    <row r="16" spans="1:3" ht="14.25" customHeight="1">
      <c r="A16" s="111"/>
      <c r="B16" s="65" t="s">
        <v>69</v>
      </c>
      <c r="C16" s="64">
        <v>990559.26</v>
      </c>
    </row>
    <row r="17" spans="1:3" ht="14.25" customHeight="1">
      <c r="A17" s="111"/>
      <c r="B17" s="65" t="s">
        <v>70</v>
      </c>
      <c r="C17" s="64">
        <v>309081.73000000004</v>
      </c>
    </row>
    <row r="18" spans="1:3" ht="14.25" customHeight="1">
      <c r="A18" s="111"/>
      <c r="B18" s="65" t="s">
        <v>71</v>
      </c>
      <c r="C18" s="64">
        <v>299645.03999999998</v>
      </c>
    </row>
    <row r="19" spans="1:3" ht="14.25" customHeight="1">
      <c r="A19" s="111"/>
      <c r="B19" s="65" t="s">
        <v>72</v>
      </c>
      <c r="C19" s="64">
        <v>695010.54999999993</v>
      </c>
    </row>
    <row r="20" spans="1:3" ht="14.25" customHeight="1">
      <c r="A20" s="111"/>
      <c r="B20" s="65" t="s">
        <v>73</v>
      </c>
      <c r="C20" s="64">
        <v>22029.93</v>
      </c>
    </row>
    <row r="21" spans="1:3" ht="27" customHeight="1">
      <c r="A21" s="111"/>
      <c r="B21" s="65" t="s">
        <v>74</v>
      </c>
      <c r="C21" s="64">
        <v>111319.34</v>
      </c>
    </row>
    <row r="22" spans="1:3" ht="15.75" customHeight="1">
      <c r="A22" s="111"/>
      <c r="B22" s="63" t="s">
        <v>129</v>
      </c>
      <c r="C22" s="64">
        <v>88698.6</v>
      </c>
    </row>
    <row r="23" spans="1:3" ht="15.75" customHeight="1">
      <c r="A23" s="111"/>
      <c r="B23" s="63" t="s">
        <v>130</v>
      </c>
      <c r="C23" s="64">
        <v>34318.58</v>
      </c>
    </row>
    <row r="24" spans="1:3" ht="15.75" customHeight="1">
      <c r="A24" s="111"/>
      <c r="B24" s="63" t="s">
        <v>131</v>
      </c>
      <c r="C24" s="64">
        <v>45650.54</v>
      </c>
    </row>
    <row r="25" spans="1:3" ht="15.75" customHeight="1">
      <c r="A25" s="111"/>
      <c r="B25" s="63" t="s">
        <v>132</v>
      </c>
      <c r="C25" s="64">
        <v>3951.85</v>
      </c>
    </row>
    <row r="26" spans="1:3" ht="15.75" customHeight="1">
      <c r="A26" s="111"/>
      <c r="B26" s="63" t="s">
        <v>133</v>
      </c>
      <c r="C26" s="64">
        <v>175814.98</v>
      </c>
    </row>
    <row r="27" spans="1:3" ht="15.75" customHeight="1">
      <c r="A27" s="111"/>
      <c r="B27" s="63" t="s">
        <v>134</v>
      </c>
      <c r="C27" s="64">
        <v>5822703.419999999</v>
      </c>
    </row>
    <row r="28" spans="1:3" ht="15.75" customHeight="1">
      <c r="A28" s="111"/>
      <c r="B28" s="63" t="s">
        <v>135</v>
      </c>
      <c r="C28" s="64">
        <v>43100.509999999995</v>
      </c>
    </row>
    <row r="29" spans="1:3" ht="15.75" customHeight="1">
      <c r="A29" s="111"/>
      <c r="B29" s="63" t="s">
        <v>136</v>
      </c>
      <c r="C29" s="64">
        <v>381875</v>
      </c>
    </row>
    <row r="30" spans="1:3" ht="15.75" customHeight="1">
      <c r="A30" s="111"/>
      <c r="B30" s="63" t="s">
        <v>137</v>
      </c>
      <c r="C30" s="64">
        <v>390267.24</v>
      </c>
    </row>
    <row r="31" spans="1:3" ht="43.15" customHeight="1">
      <c r="A31" s="111"/>
      <c r="B31" s="63" t="s">
        <v>138</v>
      </c>
      <c r="C31" s="64">
        <v>22268040.270000007</v>
      </c>
    </row>
    <row r="32" spans="1:3" ht="15.75" customHeight="1">
      <c r="A32" s="111"/>
      <c r="B32" s="63" t="s">
        <v>139</v>
      </c>
      <c r="C32" s="64">
        <v>10250</v>
      </c>
    </row>
    <row r="33" spans="1:3" ht="15.75" customHeight="1">
      <c r="A33" s="111"/>
      <c r="B33" s="63" t="s">
        <v>140</v>
      </c>
      <c r="C33" s="64">
        <v>213158.53</v>
      </c>
    </row>
    <row r="34" spans="1:3" ht="23.25" customHeight="1">
      <c r="A34" s="111"/>
      <c r="B34" s="63" t="s">
        <v>141</v>
      </c>
      <c r="C34" s="64">
        <v>62787.859999999993</v>
      </c>
    </row>
    <row r="35" spans="1:3" ht="15.75" customHeight="1">
      <c r="A35" s="111"/>
      <c r="B35" s="63" t="s">
        <v>142</v>
      </c>
      <c r="C35" s="64">
        <v>982315.80999999994</v>
      </c>
    </row>
    <row r="36" spans="1:3" ht="15.75" customHeight="1">
      <c r="A36" s="111"/>
      <c r="B36" s="63" t="s">
        <v>143</v>
      </c>
      <c r="C36" s="64">
        <v>74245.75</v>
      </c>
    </row>
    <row r="37" spans="1:3" ht="31.9" customHeight="1">
      <c r="A37" s="111"/>
      <c r="B37" s="63" t="s">
        <v>144</v>
      </c>
      <c r="C37" s="64">
        <v>65000</v>
      </c>
    </row>
    <row r="38" spans="1:3" ht="40.15" customHeight="1">
      <c r="A38" s="111"/>
      <c r="B38" s="63" t="s">
        <v>145</v>
      </c>
      <c r="C38" s="64">
        <v>106074.8</v>
      </c>
    </row>
    <row r="39" spans="1:3" ht="25.5" customHeight="1">
      <c r="A39" s="111"/>
      <c r="B39" s="63" t="s">
        <v>146</v>
      </c>
      <c r="C39" s="64">
        <v>147887.13</v>
      </c>
    </row>
    <row r="40" spans="1:3" ht="15.75" customHeight="1">
      <c r="A40" s="111"/>
      <c r="B40" s="66" t="s">
        <v>140</v>
      </c>
      <c r="C40" s="64">
        <v>143504.56</v>
      </c>
    </row>
    <row r="41" spans="1:3" ht="27" customHeight="1">
      <c r="A41" s="111"/>
      <c r="B41" s="63" t="s">
        <v>147</v>
      </c>
      <c r="C41" s="64">
        <v>696791.99</v>
      </c>
    </row>
    <row r="42" spans="1:3" ht="15.75" customHeight="1">
      <c r="A42" s="111"/>
      <c r="B42" s="63" t="s">
        <v>148</v>
      </c>
      <c r="C42" s="64">
        <v>10</v>
      </c>
    </row>
    <row r="43" spans="1:3" ht="18" customHeight="1">
      <c r="A43" s="111"/>
      <c r="B43" s="63" t="s">
        <v>149</v>
      </c>
      <c r="C43" s="64">
        <v>23364.75</v>
      </c>
    </row>
    <row r="44" spans="1:3" ht="14.25" customHeight="1">
      <c r="A44" s="111"/>
      <c r="B44" s="63" t="s">
        <v>150</v>
      </c>
      <c r="C44" s="64">
        <v>8054.74</v>
      </c>
    </row>
    <row r="45" spans="1:3" ht="14.25" customHeight="1">
      <c r="A45" s="111"/>
      <c r="B45" s="63" t="s">
        <v>151</v>
      </c>
      <c r="C45" s="64">
        <v>62967.990000000005</v>
      </c>
    </row>
    <row r="46" spans="1:3" ht="14.25" customHeight="1">
      <c r="A46" s="111"/>
      <c r="B46" s="63" t="s">
        <v>152</v>
      </c>
      <c r="C46" s="64">
        <v>40896.43</v>
      </c>
    </row>
    <row r="47" spans="1:3" ht="14.25" customHeight="1">
      <c r="A47" s="112"/>
      <c r="B47" s="67" t="s">
        <v>272</v>
      </c>
      <c r="C47" s="59">
        <f>SUM(C5:C46)</f>
        <v>406397035.45000172</v>
      </c>
    </row>
    <row r="48" spans="1:3" ht="28.15" customHeight="1">
      <c r="A48" s="113" t="s">
        <v>154</v>
      </c>
      <c r="B48" s="63" t="s">
        <v>153</v>
      </c>
      <c r="C48" s="64">
        <v>6474.38</v>
      </c>
    </row>
    <row r="49" spans="1:3" ht="32.450000000000003" customHeight="1">
      <c r="A49" s="111"/>
      <c r="B49" s="67" t="s">
        <v>279</v>
      </c>
      <c r="C49" s="59">
        <f>+C48</f>
        <v>6474.38</v>
      </c>
    </row>
    <row r="50" spans="1:3" ht="14.25" customHeight="1">
      <c r="A50" s="68"/>
      <c r="B50" s="60" t="s">
        <v>6</v>
      </c>
      <c r="C50" s="61">
        <f>+C47+C49</f>
        <v>406403509.83000171</v>
      </c>
    </row>
  </sheetData>
  <sheetProtection algorithmName="SHA-512" hashValue="fCrDINqLjlskFQ8Unrm4zEhzjWp6DWb6yl9ZLEvfSvXrIv26PikVRREvTiuHgafwwCFoquVwA8JNy4+X2b7fDA==" saltValue="R1SyB01x1XReGyac24YXJg==" spinCount="100000" sheet="1" objects="1" scenarios="1"/>
  <mergeCells count="4">
    <mergeCell ref="A2:C2"/>
    <mergeCell ref="B3:C3"/>
    <mergeCell ref="A5:A47"/>
    <mergeCell ref="A48:A4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25" workbookViewId="0">
      <selection activeCell="B24" sqref="B24"/>
    </sheetView>
  </sheetViews>
  <sheetFormatPr defaultRowHeight="14.25"/>
  <cols>
    <col min="1" max="1" width="6.75" style="22" customWidth="1"/>
    <col min="2" max="2" width="90.75" style="22" customWidth="1"/>
    <col min="3" max="3" width="20.75" style="22" customWidth="1"/>
    <col min="5" max="5" width="57.375" customWidth="1"/>
  </cols>
  <sheetData>
    <row r="2" spans="1:3" ht="14.25" customHeight="1">
      <c r="A2" s="91" t="s">
        <v>7</v>
      </c>
      <c r="B2" s="91"/>
      <c r="C2" s="91"/>
    </row>
    <row r="3" spans="1:3">
      <c r="A3" s="62"/>
      <c r="B3" s="98" t="s">
        <v>21</v>
      </c>
      <c r="C3" s="98"/>
    </row>
    <row r="4" spans="1:3">
      <c r="A4" s="62"/>
      <c r="B4" s="57" t="s">
        <v>1</v>
      </c>
      <c r="C4" s="58" t="s">
        <v>2</v>
      </c>
    </row>
    <row r="5" spans="1:3" ht="28.9" customHeight="1">
      <c r="A5" s="111" t="s">
        <v>3</v>
      </c>
      <c r="B5" s="63" t="s">
        <v>75</v>
      </c>
      <c r="C5" s="71">
        <v>4647755.46</v>
      </c>
    </row>
    <row r="6" spans="1:3" ht="16.5" customHeight="1">
      <c r="A6" s="111"/>
      <c r="B6" s="65" t="s">
        <v>76</v>
      </c>
      <c r="C6" s="71">
        <v>910553.04999999993</v>
      </c>
    </row>
    <row r="7" spans="1:3" ht="14.25" customHeight="1">
      <c r="A7" s="111"/>
      <c r="B7" s="65" t="s">
        <v>77</v>
      </c>
      <c r="C7" s="71">
        <v>5390296.4000000004</v>
      </c>
    </row>
    <row r="8" spans="1:3" ht="14.25" customHeight="1">
      <c r="A8" s="111"/>
      <c r="B8" s="65" t="s">
        <v>78</v>
      </c>
      <c r="C8" s="71">
        <v>26113.02</v>
      </c>
    </row>
    <row r="9" spans="1:3" ht="27" customHeight="1">
      <c r="A9" s="111"/>
      <c r="B9" s="65" t="s">
        <v>79</v>
      </c>
      <c r="C9" s="71">
        <v>56895.92</v>
      </c>
    </row>
    <row r="10" spans="1:3" ht="14.25" customHeight="1">
      <c r="A10" s="111"/>
      <c r="B10" s="65" t="s">
        <v>80</v>
      </c>
      <c r="C10" s="71">
        <v>23606</v>
      </c>
    </row>
    <row r="11" spans="1:3" ht="14.25" customHeight="1">
      <c r="A11" s="111"/>
      <c r="B11" s="65" t="s">
        <v>81</v>
      </c>
      <c r="C11" s="71">
        <v>246728.22</v>
      </c>
    </row>
    <row r="12" spans="1:3" ht="14.25" customHeight="1">
      <c r="A12" s="111"/>
      <c r="B12" s="65" t="s">
        <v>82</v>
      </c>
      <c r="C12" s="71">
        <v>4259.34</v>
      </c>
    </row>
    <row r="13" spans="1:3" ht="14.25" customHeight="1">
      <c r="A13" s="111"/>
      <c r="B13" s="65" t="s">
        <v>83</v>
      </c>
      <c r="C13" s="71">
        <v>11659.76</v>
      </c>
    </row>
    <row r="14" spans="1:3" ht="22.5" customHeight="1">
      <c r="A14" s="111"/>
      <c r="B14" s="65" t="s">
        <v>84</v>
      </c>
      <c r="C14" s="71">
        <v>3280</v>
      </c>
    </row>
    <row r="15" spans="1:3" ht="14.25" customHeight="1">
      <c r="A15" s="111"/>
      <c r="B15" s="65" t="s">
        <v>85</v>
      </c>
      <c r="C15" s="71">
        <v>7282.25</v>
      </c>
    </row>
    <row r="16" spans="1:3" ht="24" customHeight="1">
      <c r="A16" s="111"/>
      <c r="B16" s="65" t="s">
        <v>86</v>
      </c>
      <c r="C16" s="71">
        <v>28419.14</v>
      </c>
    </row>
    <row r="17" spans="1:3" ht="14.25" customHeight="1">
      <c r="A17" s="111"/>
      <c r="B17" s="65" t="s">
        <v>87</v>
      </c>
      <c r="C17" s="71">
        <v>140.13999999999999</v>
      </c>
    </row>
    <row r="18" spans="1:3" ht="37.9" customHeight="1">
      <c r="A18" s="111"/>
      <c r="B18" s="65" t="s">
        <v>88</v>
      </c>
      <c r="C18" s="71">
        <v>2541222.8499999992</v>
      </c>
    </row>
    <row r="19" spans="1:3" ht="14.25" customHeight="1">
      <c r="A19" s="111"/>
      <c r="B19" s="65" t="s">
        <v>89</v>
      </c>
      <c r="C19" s="71">
        <v>645523.33000000007</v>
      </c>
    </row>
    <row r="20" spans="1:3" ht="14.25" customHeight="1">
      <c r="A20" s="111"/>
      <c r="B20" s="63" t="s">
        <v>139</v>
      </c>
      <c r="C20" s="71">
        <v>1640</v>
      </c>
    </row>
    <row r="21" spans="1:3" ht="14.25" customHeight="1">
      <c r="A21" s="111"/>
      <c r="B21" s="65" t="s">
        <v>91</v>
      </c>
      <c r="C21" s="71">
        <v>10395.200000000001</v>
      </c>
    </row>
    <row r="22" spans="1:3" ht="14.25" customHeight="1">
      <c r="A22" s="111"/>
      <c r="B22" s="65" t="s">
        <v>92</v>
      </c>
      <c r="C22" s="71">
        <v>307.8</v>
      </c>
    </row>
    <row r="23" spans="1:3" ht="51" customHeight="1">
      <c r="A23" s="111"/>
      <c r="B23" s="63" t="s">
        <v>127</v>
      </c>
      <c r="C23" s="71">
        <v>23661.94</v>
      </c>
    </row>
    <row r="24" spans="1:3" ht="32.450000000000003" customHeight="1">
      <c r="A24" s="111"/>
      <c r="B24" s="65" t="s">
        <v>90</v>
      </c>
      <c r="C24" s="71">
        <v>1100</v>
      </c>
    </row>
    <row r="25" spans="1:3" ht="39" customHeight="1">
      <c r="A25" s="111"/>
      <c r="B25" s="63" t="s">
        <v>128</v>
      </c>
      <c r="C25" s="71">
        <v>8238.09</v>
      </c>
    </row>
    <row r="26" spans="1:3" ht="14.25" customHeight="1">
      <c r="A26" s="111"/>
      <c r="B26" s="63" t="s">
        <v>155</v>
      </c>
      <c r="C26" s="71">
        <v>2521.9</v>
      </c>
    </row>
    <row r="27" spans="1:3" ht="14.25" customHeight="1">
      <c r="A27" s="112"/>
      <c r="B27" s="67" t="s">
        <v>272</v>
      </c>
      <c r="C27" s="69">
        <f>SUM(C5:C26)</f>
        <v>14591599.810000001</v>
      </c>
    </row>
    <row r="28" spans="1:3" ht="23.45" customHeight="1">
      <c r="A28" s="113" t="s">
        <v>50</v>
      </c>
      <c r="B28" s="72" t="s">
        <v>93</v>
      </c>
      <c r="C28" s="71">
        <v>309142.25999999989</v>
      </c>
    </row>
    <row r="29" spans="1:3" ht="23.45" customHeight="1">
      <c r="A29" s="112"/>
      <c r="B29" s="73" t="s">
        <v>280</v>
      </c>
      <c r="C29" s="69">
        <f>+C28</f>
        <v>309142.25999999989</v>
      </c>
    </row>
    <row r="30" spans="1:3" ht="14.25" customHeight="1">
      <c r="A30" s="68"/>
      <c r="B30" s="60" t="s">
        <v>6</v>
      </c>
      <c r="C30" s="70">
        <f>+C27+C29</f>
        <v>14900742.07</v>
      </c>
    </row>
  </sheetData>
  <mergeCells count="4">
    <mergeCell ref="A2:C2"/>
    <mergeCell ref="B3:C3"/>
    <mergeCell ref="A5:A27"/>
    <mergeCell ref="A28:A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opLeftCell="A10" workbookViewId="0">
      <selection activeCell="B8" sqref="B8"/>
    </sheetView>
  </sheetViews>
  <sheetFormatPr defaultRowHeight="14.25"/>
  <cols>
    <col min="1" max="1" width="6.75" style="22" customWidth="1"/>
    <col min="2" max="2" width="90.75" style="22" customWidth="1"/>
    <col min="3" max="3" width="20.75" style="22" customWidth="1"/>
    <col min="5" max="5" width="45.875" customWidth="1"/>
  </cols>
  <sheetData>
    <row r="2" spans="1:3" ht="14.25" customHeight="1">
      <c r="A2" s="91" t="s">
        <v>7</v>
      </c>
      <c r="B2" s="91"/>
      <c r="C2" s="91"/>
    </row>
    <row r="3" spans="1:3">
      <c r="A3" s="62"/>
      <c r="B3" s="98" t="s">
        <v>22</v>
      </c>
      <c r="C3" s="98"/>
    </row>
    <row r="4" spans="1:3">
      <c r="A4" s="62"/>
      <c r="B4" s="57" t="s">
        <v>1</v>
      </c>
      <c r="C4" s="58" t="s">
        <v>2</v>
      </c>
    </row>
    <row r="5" spans="1:3" ht="25.5" customHeight="1">
      <c r="A5" s="111" t="s">
        <v>3</v>
      </c>
      <c r="B5" s="65" t="s">
        <v>156</v>
      </c>
      <c r="C5" s="71">
        <v>1502450.1499999978</v>
      </c>
    </row>
    <row r="6" spans="1:3" ht="24.75" customHeight="1">
      <c r="A6" s="111"/>
      <c r="B6" s="65" t="s">
        <v>157</v>
      </c>
      <c r="C6" s="71">
        <v>1918178.29</v>
      </c>
    </row>
    <row r="7" spans="1:3" ht="24.75" customHeight="1">
      <c r="A7" s="111"/>
      <c r="B7" s="65" t="s">
        <v>158</v>
      </c>
      <c r="C7" s="71">
        <v>3870.2299999999996</v>
      </c>
    </row>
    <row r="8" spans="1:3" ht="20.25" customHeight="1">
      <c r="A8" s="111"/>
      <c r="B8" s="65" t="s">
        <v>159</v>
      </c>
      <c r="C8" s="71">
        <v>3067.61</v>
      </c>
    </row>
    <row r="9" spans="1:3" ht="23.25" customHeight="1">
      <c r="A9" s="111"/>
      <c r="B9" s="65" t="s">
        <v>160</v>
      </c>
      <c r="C9" s="71">
        <v>238935.74999999997</v>
      </c>
    </row>
    <row r="10" spans="1:3" ht="23.25" customHeight="1">
      <c r="A10" s="111"/>
      <c r="B10" s="65" t="s">
        <v>164</v>
      </c>
      <c r="C10" s="71">
        <v>532</v>
      </c>
    </row>
    <row r="11" spans="1:3" ht="17.25" customHeight="1">
      <c r="A11" s="111"/>
      <c r="B11" s="65" t="s">
        <v>163</v>
      </c>
      <c r="C11" s="71">
        <v>45285.209999999985</v>
      </c>
    </row>
    <row r="12" spans="1:3" ht="14.25" customHeight="1">
      <c r="A12" s="112"/>
      <c r="B12" s="67" t="s">
        <v>272</v>
      </c>
      <c r="C12" s="69">
        <f>SUM(C5:C11)</f>
        <v>3712319.2399999974</v>
      </c>
    </row>
    <row r="13" spans="1:3" ht="25.5" customHeight="1">
      <c r="A13" s="114" t="s">
        <v>50</v>
      </c>
      <c r="B13" s="65" t="s">
        <v>161</v>
      </c>
      <c r="C13" s="71">
        <v>3860726.5</v>
      </c>
    </row>
    <row r="14" spans="1:3" ht="24" customHeight="1">
      <c r="A14" s="114"/>
      <c r="B14" s="65" t="s">
        <v>162</v>
      </c>
      <c r="C14" s="71">
        <v>533036</v>
      </c>
    </row>
    <row r="15" spans="1:3" ht="14.25" customHeight="1">
      <c r="A15" s="111"/>
      <c r="B15" s="67" t="s">
        <v>280</v>
      </c>
      <c r="C15" s="69">
        <f>SUM(C13:C14)</f>
        <v>4393762.5</v>
      </c>
    </row>
    <row r="16" spans="1:3" ht="14.25" customHeight="1">
      <c r="A16" s="68"/>
      <c r="B16" s="60" t="s">
        <v>6</v>
      </c>
      <c r="C16" s="74">
        <f>+C12+C15</f>
        <v>8106081.7399999974</v>
      </c>
    </row>
  </sheetData>
  <mergeCells count="4">
    <mergeCell ref="A2:C2"/>
    <mergeCell ref="B3:C3"/>
    <mergeCell ref="A5:A12"/>
    <mergeCell ref="A13:A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6" sqref="B6"/>
    </sheetView>
  </sheetViews>
  <sheetFormatPr defaultRowHeight="14.25"/>
  <cols>
    <col min="1" max="1" width="6.75" style="22" customWidth="1"/>
    <col min="2" max="2" width="90.75" style="22" customWidth="1"/>
    <col min="3" max="3" width="20.75" style="22" customWidth="1"/>
  </cols>
  <sheetData>
    <row r="2" spans="1:3" ht="14.25" customHeight="1">
      <c r="A2" s="91" t="s">
        <v>7</v>
      </c>
      <c r="B2" s="91"/>
      <c r="C2" s="91"/>
    </row>
    <row r="3" spans="1:3">
      <c r="A3" s="62"/>
      <c r="B3" s="98" t="s">
        <v>8</v>
      </c>
      <c r="C3" s="98"/>
    </row>
    <row r="4" spans="1:3">
      <c r="A4" s="62"/>
      <c r="B4" s="57" t="s">
        <v>1</v>
      </c>
      <c r="C4" s="58" t="s">
        <v>2</v>
      </c>
    </row>
    <row r="5" spans="1:3">
      <c r="A5" s="111" t="s">
        <v>9</v>
      </c>
      <c r="B5" s="65" t="s">
        <v>10</v>
      </c>
      <c r="C5" s="71">
        <v>12111148.319999998</v>
      </c>
    </row>
    <row r="6" spans="1:3">
      <c r="A6" s="111"/>
      <c r="B6" s="65" t="s">
        <v>11</v>
      </c>
      <c r="C6" s="71">
        <v>8419902.5500000138</v>
      </c>
    </row>
    <row r="7" spans="1:3">
      <c r="A7" s="111"/>
      <c r="B7" s="65" t="s">
        <v>12</v>
      </c>
      <c r="C7" s="71">
        <v>6102884.5100000054</v>
      </c>
    </row>
    <row r="8" spans="1:3">
      <c r="A8" s="111"/>
      <c r="B8" s="65" t="s">
        <v>13</v>
      </c>
      <c r="C8" s="71">
        <v>4260605.7799999993</v>
      </c>
    </row>
    <row r="9" spans="1:3">
      <c r="A9" s="111"/>
      <c r="B9" s="65" t="s">
        <v>14</v>
      </c>
      <c r="C9" s="71">
        <v>211194.23999999999</v>
      </c>
    </row>
    <row r="10" spans="1:3">
      <c r="A10" s="111"/>
      <c r="B10" s="65" t="s">
        <v>15</v>
      </c>
      <c r="C10" s="71">
        <v>129940.70000000001</v>
      </c>
    </row>
    <row r="11" spans="1:3">
      <c r="A11" s="112"/>
      <c r="B11" s="67" t="s">
        <v>281</v>
      </c>
      <c r="C11" s="69">
        <f>SUM(C5:C10)</f>
        <v>31235676.100000016</v>
      </c>
    </row>
    <row r="12" spans="1:3">
      <c r="A12" s="68"/>
      <c r="B12" s="60" t="s">
        <v>6</v>
      </c>
      <c r="C12" s="74">
        <f>+C11</f>
        <v>31235676.100000016</v>
      </c>
    </row>
    <row r="14" spans="1:3">
      <c r="C14" s="56"/>
    </row>
  </sheetData>
  <mergeCells count="3">
    <mergeCell ref="A2:C2"/>
    <mergeCell ref="B3:C3"/>
    <mergeCell ref="A5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topLeftCell="B1" workbookViewId="0">
      <selection activeCell="C52" sqref="C52"/>
    </sheetView>
  </sheetViews>
  <sheetFormatPr defaultRowHeight="14.25"/>
  <cols>
    <col min="1" max="1" width="6.75" style="22" customWidth="1"/>
    <col min="2" max="2" width="90.75" style="22" customWidth="1"/>
    <col min="3" max="3" width="20.75" style="22" customWidth="1"/>
    <col min="4" max="4" width="12" bestFit="1" customWidth="1"/>
    <col min="5" max="5" width="33.25" customWidth="1"/>
  </cols>
  <sheetData>
    <row r="2" spans="1:3">
      <c r="A2" s="91" t="s">
        <v>7</v>
      </c>
      <c r="B2" s="91"/>
      <c r="C2" s="91"/>
    </row>
    <row r="3" spans="1:3">
      <c r="A3" s="62"/>
      <c r="B3" s="98" t="s">
        <v>0</v>
      </c>
      <c r="C3" s="98"/>
    </row>
    <row r="4" spans="1:3">
      <c r="A4" s="62"/>
      <c r="B4" s="57" t="s">
        <v>1</v>
      </c>
      <c r="C4" s="58" t="s">
        <v>2</v>
      </c>
    </row>
    <row r="5" spans="1:3" ht="14.25" customHeight="1">
      <c r="A5" s="111" t="s">
        <v>4</v>
      </c>
      <c r="B5" s="65" t="s">
        <v>216</v>
      </c>
      <c r="C5" s="78">
        <v>122390426.26726972</v>
      </c>
    </row>
    <row r="6" spans="1:3" ht="25.15" customHeight="1">
      <c r="A6" s="111"/>
      <c r="B6" s="65" t="s">
        <v>219</v>
      </c>
      <c r="C6" s="78">
        <v>8015752.6914472347</v>
      </c>
    </row>
    <row r="7" spans="1:3" ht="14.25" customHeight="1">
      <c r="A7" s="111"/>
      <c r="B7" s="65" t="s">
        <v>217</v>
      </c>
      <c r="C7" s="78">
        <v>304070.11674385</v>
      </c>
    </row>
    <row r="8" spans="1:3" ht="14.25" customHeight="1">
      <c r="A8" s="111"/>
      <c r="B8" s="65" t="s">
        <v>218</v>
      </c>
      <c r="C8" s="78">
        <v>1206744.3299577136</v>
      </c>
    </row>
    <row r="9" spans="1:3">
      <c r="A9" s="111"/>
      <c r="B9" s="65" t="s">
        <v>220</v>
      </c>
      <c r="C9" s="78">
        <v>512977.25042220997</v>
      </c>
    </row>
    <row r="10" spans="1:3">
      <c r="A10" s="111"/>
      <c r="B10" s="65" t="s">
        <v>221</v>
      </c>
      <c r="C10" s="78">
        <v>10408595.90248462</v>
      </c>
    </row>
    <row r="11" spans="1:3">
      <c r="A11" s="111"/>
      <c r="B11" s="65" t="s">
        <v>222</v>
      </c>
      <c r="C11" s="78">
        <v>7866046.9436344411</v>
      </c>
    </row>
    <row r="12" spans="1:3">
      <c r="A12" s="111"/>
      <c r="B12" s="65" t="s">
        <v>223</v>
      </c>
      <c r="C12" s="78">
        <v>6257770.8511360502</v>
      </c>
    </row>
    <row r="13" spans="1:3">
      <c r="A13" s="111"/>
      <c r="B13" s="65" t="s">
        <v>224</v>
      </c>
      <c r="C13" s="78">
        <v>12708.58797</v>
      </c>
    </row>
    <row r="14" spans="1:3">
      <c r="A14" s="111"/>
      <c r="B14" s="65" t="s">
        <v>225</v>
      </c>
      <c r="C14" s="78">
        <v>1853523.8879854002</v>
      </c>
    </row>
    <row r="15" spans="1:3">
      <c r="A15" s="111"/>
      <c r="B15" s="65" t="s">
        <v>226</v>
      </c>
      <c r="C15" s="78">
        <v>474643.68987710029</v>
      </c>
    </row>
    <row r="16" spans="1:3">
      <c r="A16" s="111"/>
      <c r="B16" s="65" t="s">
        <v>227</v>
      </c>
      <c r="C16" s="78">
        <v>504653.3467692</v>
      </c>
    </row>
    <row r="17" spans="1:3">
      <c r="A17" s="111"/>
      <c r="B17" s="65" t="s">
        <v>228</v>
      </c>
      <c r="C17" s="78">
        <v>493467.40390409966</v>
      </c>
    </row>
    <row r="18" spans="1:3">
      <c r="A18" s="111"/>
      <c r="B18" s="65" t="s">
        <v>229</v>
      </c>
      <c r="C18" s="78">
        <v>34139.031133500008</v>
      </c>
    </row>
    <row r="19" spans="1:3">
      <c r="A19" s="111"/>
      <c r="B19" s="65" t="s">
        <v>230</v>
      </c>
      <c r="C19" s="78">
        <v>2304762.0683504492</v>
      </c>
    </row>
    <row r="20" spans="1:3">
      <c r="A20" s="111"/>
      <c r="B20" s="65" t="s">
        <v>231</v>
      </c>
      <c r="C20" s="78">
        <v>3439603.2674138993</v>
      </c>
    </row>
    <row r="21" spans="1:3">
      <c r="A21" s="111"/>
      <c r="B21" s="65" t="s">
        <v>232</v>
      </c>
      <c r="C21" s="78">
        <v>701236.29529904225</v>
      </c>
    </row>
    <row r="22" spans="1:3">
      <c r="A22" s="111"/>
      <c r="B22" s="65" t="s">
        <v>233</v>
      </c>
      <c r="C22" s="78">
        <v>2366.1071999999999</v>
      </c>
    </row>
    <row r="23" spans="1:3">
      <c r="A23" s="111"/>
      <c r="B23" s="65" t="s">
        <v>234</v>
      </c>
      <c r="C23" s="78">
        <v>341505.03836999997</v>
      </c>
    </row>
    <row r="24" spans="1:3">
      <c r="A24" s="111"/>
      <c r="B24" s="65" t="s">
        <v>235</v>
      </c>
      <c r="C24" s="78">
        <v>29870.05285</v>
      </c>
    </row>
    <row r="25" spans="1:3">
      <c r="A25" s="111"/>
      <c r="B25" s="65" t="s">
        <v>236</v>
      </c>
      <c r="C25" s="78">
        <v>3263.3819840000006</v>
      </c>
    </row>
    <row r="26" spans="1:3">
      <c r="A26" s="111"/>
      <c r="B26" s="65" t="s">
        <v>237</v>
      </c>
      <c r="C26" s="78">
        <v>91192.020172499993</v>
      </c>
    </row>
    <row r="27" spans="1:3">
      <c r="A27" s="111"/>
      <c r="B27" s="65" t="s">
        <v>238</v>
      </c>
      <c r="C27" s="78">
        <v>2411943.4525311487</v>
      </c>
    </row>
    <row r="28" spans="1:3">
      <c r="A28" s="111"/>
      <c r="B28" s="65" t="s">
        <v>239</v>
      </c>
      <c r="C28" s="78">
        <v>383815.76535584993</v>
      </c>
    </row>
    <row r="29" spans="1:3">
      <c r="A29" s="111"/>
      <c r="B29" s="65" t="s">
        <v>240</v>
      </c>
      <c r="C29" s="78">
        <v>291988.74775900011</v>
      </c>
    </row>
    <row r="30" spans="1:3">
      <c r="A30" s="111"/>
      <c r="B30" s="65" t="s">
        <v>241</v>
      </c>
      <c r="C30" s="78">
        <v>139050.64861180002</v>
      </c>
    </row>
    <row r="31" spans="1:3" ht="25.5">
      <c r="A31" s="111"/>
      <c r="B31" s="65" t="s">
        <v>242</v>
      </c>
      <c r="C31" s="78">
        <v>1792265.4118688221</v>
      </c>
    </row>
    <row r="32" spans="1:3">
      <c r="A32" s="111"/>
      <c r="B32" s="65" t="s">
        <v>243</v>
      </c>
      <c r="C32" s="78">
        <v>647608.904226001</v>
      </c>
    </row>
    <row r="33" spans="1:3">
      <c r="A33" s="112"/>
      <c r="B33" s="73" t="s">
        <v>275</v>
      </c>
      <c r="C33" s="79">
        <f>SUM(C5:C32)</f>
        <v>172915991.46272776</v>
      </c>
    </row>
    <row r="34" spans="1:3">
      <c r="A34" s="113" t="s">
        <v>5</v>
      </c>
      <c r="B34" s="77" t="s">
        <v>214</v>
      </c>
      <c r="C34" s="78">
        <v>1033120.1264552999</v>
      </c>
    </row>
    <row r="35" spans="1:3">
      <c r="A35" s="111"/>
      <c r="B35" s="77" t="s">
        <v>215</v>
      </c>
      <c r="C35" s="78">
        <v>9229292.7490046006</v>
      </c>
    </row>
    <row r="36" spans="1:3">
      <c r="A36" s="111"/>
      <c r="B36" s="65" t="s">
        <v>260</v>
      </c>
      <c r="C36" s="78">
        <v>97026.318869000024</v>
      </c>
    </row>
    <row r="37" spans="1:3">
      <c r="A37" s="111"/>
      <c r="B37" s="65" t="s">
        <v>261</v>
      </c>
      <c r="C37" s="78">
        <v>44247.640153599998</v>
      </c>
    </row>
    <row r="38" spans="1:3">
      <c r="A38" s="111"/>
      <c r="B38" s="65" t="s">
        <v>244</v>
      </c>
      <c r="C38" s="78">
        <v>3261307.4727027016</v>
      </c>
    </row>
    <row r="39" spans="1:3">
      <c r="A39" s="111"/>
      <c r="B39" s="65" t="s">
        <v>245</v>
      </c>
      <c r="C39" s="78">
        <v>6422.5239000000001</v>
      </c>
    </row>
    <row r="40" spans="1:3">
      <c r="A40" s="111"/>
      <c r="B40" s="65" t="s">
        <v>246</v>
      </c>
      <c r="C40" s="78">
        <v>594392.73616369988</v>
      </c>
    </row>
    <row r="41" spans="1:3">
      <c r="A41" s="111"/>
      <c r="B41" s="65" t="s">
        <v>247</v>
      </c>
      <c r="C41" s="78">
        <v>190707.47308400003</v>
      </c>
    </row>
    <row r="42" spans="1:3">
      <c r="A42" s="111"/>
      <c r="B42" s="65" t="s">
        <v>248</v>
      </c>
      <c r="C42" s="78">
        <v>286420.983916</v>
      </c>
    </row>
    <row r="43" spans="1:3">
      <c r="A43" s="111"/>
      <c r="B43" s="65" t="s">
        <v>249</v>
      </c>
      <c r="C43" s="78">
        <v>558740.78153100004</v>
      </c>
    </row>
    <row r="44" spans="1:3">
      <c r="A44" s="111"/>
      <c r="B44" s="65" t="s">
        <v>250</v>
      </c>
      <c r="C44" s="78">
        <v>19698.422409500003</v>
      </c>
    </row>
    <row r="45" spans="1:3">
      <c r="A45" s="111"/>
      <c r="B45" s="65" t="s">
        <v>251</v>
      </c>
      <c r="C45" s="78">
        <v>435998.77253025002</v>
      </c>
    </row>
    <row r="46" spans="1:3">
      <c r="A46" s="111"/>
      <c r="B46" s="65" t="s">
        <v>252</v>
      </c>
      <c r="C46" s="78">
        <v>56219.274219999999</v>
      </c>
    </row>
    <row r="47" spans="1:3">
      <c r="A47" s="111"/>
      <c r="B47" s="65" t="s">
        <v>253</v>
      </c>
      <c r="C47" s="78">
        <v>153441.48009200001</v>
      </c>
    </row>
    <row r="48" spans="1:3">
      <c r="A48" s="111"/>
      <c r="B48" s="65" t="s">
        <v>254</v>
      </c>
      <c r="C48" s="78">
        <v>356924.45260130998</v>
      </c>
    </row>
    <row r="49" spans="1:3">
      <c r="A49" s="111"/>
      <c r="B49" s="65" t="s">
        <v>255</v>
      </c>
      <c r="C49" s="78">
        <v>836.25075000000004</v>
      </c>
    </row>
    <row r="50" spans="1:3">
      <c r="A50" s="111"/>
      <c r="B50" s="65" t="s">
        <v>256</v>
      </c>
      <c r="C50" s="78">
        <v>131722.12521999999</v>
      </c>
    </row>
    <row r="51" spans="1:3">
      <c r="A51" s="68"/>
      <c r="B51" s="67" t="s">
        <v>276</v>
      </c>
      <c r="C51" s="75">
        <f>SUM(C34:C50)</f>
        <v>16456519.583602965</v>
      </c>
    </row>
    <row r="52" spans="1:3">
      <c r="A52" s="68"/>
      <c r="B52" s="76" t="s">
        <v>6</v>
      </c>
      <c r="C52" s="80">
        <f>+C33+C51</f>
        <v>189372511.04633072</v>
      </c>
    </row>
  </sheetData>
  <mergeCells count="4">
    <mergeCell ref="A2:C2"/>
    <mergeCell ref="B3:C3"/>
    <mergeCell ref="A5:A33"/>
    <mergeCell ref="A34:A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91CCFC78279E7B4482A71491C057F62F" ma:contentTypeVersion="4" ma:contentTypeDescription="" ma:contentTypeScope="" ma:versionID="5d5642dd5c108037675bf5187d12f95e">
  <xsd:schema xmlns:xsd="http://www.w3.org/2001/XMLSchema" xmlns:xs="http://www.w3.org/2001/XMLSchema" xmlns:p="http://schemas.microsoft.com/office/2006/metadata/properties" xmlns:ns1="http://schemas.microsoft.com/sharepoint/v3" xmlns:ns2="e43436c6-5877-45c6-9011-37768d249360" xmlns:ns3="838b1f35-21c8-4d51-9b19-05ddba14ab3b" targetNamespace="http://schemas.microsoft.com/office/2006/metadata/properties" ma:root="true" ma:fieldsID="b9a3fe7b84068ec72f2215b376fbce7d" ns1:_="" ns2:_="" ns3:_="">
    <xsd:import namespace="http://schemas.microsoft.com/sharepoint/v3"/>
    <xsd:import namespace="e43436c6-5877-45c6-9011-37768d249360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436c6-5877-45c6-9011-37768d249360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a0dbb8a-b5da-4b04-a598-5ef4e40b853a}" ma:internalName="Postings0" ma:showField="Title" ma:web="dde2c9f8-ab19-4c0e-91d9-b16852cb5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MSClassification xmlns="e43436c6-5877-45c6-9011-37768d249360" xsi:nil="true"/>
    <NOrdem xmlns="e43436c6-5877-45c6-9011-37768d249360" xsi:nil="true"/>
    <Year xmlns="838b1f35-21c8-4d51-9b19-05ddba14ab3b" xsi:nil="true"/>
    <Postings xmlns="e43436c6-5877-45c6-9011-37768d249360"/>
    <CMSPostingGuid xmlns="e43436c6-5877-45c6-9011-37768d249360" xsi:nil="true"/>
    <CMSURL xmlns="e43436c6-5877-45c6-9011-37768d249360" xsi:nil="true"/>
    <RoutingRuleDescription xmlns="http://schemas.microsoft.com/sharepoint/v3" xsi:nil="true"/>
    <ReferenciaUnica xmlns="e43436c6-5877-45c6-9011-37768d249360" xsi:nil="true"/>
  </documentManagement>
</p:properties>
</file>

<file path=customXml/itemProps1.xml><?xml version="1.0" encoding="utf-8"?>
<ds:datastoreItem xmlns:ds="http://schemas.openxmlformats.org/officeDocument/2006/customXml" ds:itemID="{A2BA56E7-4C6A-4EA3-A68C-8053C13134F4}"/>
</file>

<file path=customXml/itemProps2.xml><?xml version="1.0" encoding="utf-8"?>
<ds:datastoreItem xmlns:ds="http://schemas.openxmlformats.org/officeDocument/2006/customXml" ds:itemID="{8145F99D-7634-4F6C-9F9A-E12D30C92DC1}"/>
</file>

<file path=customXml/itemProps3.xml><?xml version="1.0" encoding="utf-8"?>
<ds:datastoreItem xmlns:ds="http://schemas.openxmlformats.org/officeDocument/2006/customXml" ds:itemID="{F45F9641-14B3-49E2-B691-9FC14583E2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Indice</vt:lpstr>
      <vt:lpstr>Agregado por Beneficio IEC</vt:lpstr>
      <vt:lpstr>Agregado por Beneficio ISV</vt:lpstr>
      <vt:lpstr>Agregado por Beneficio IRC</vt:lpstr>
      <vt:lpstr>Agregado por Beneficio IMT</vt:lpstr>
      <vt:lpstr>Agregado por Beneficio IS</vt:lpstr>
      <vt:lpstr>Agregado por Beneficio IUC</vt:lpstr>
      <vt:lpstr>Agregado por Beneficio IVA</vt:lpstr>
      <vt:lpstr>Agregado por Beneficio IMI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2018 - Valores agregados por tipo de imposto</dc:title>
  <dc:subject>BF 15º-A EBF 2018</dc:subject>
  <dc:creator>AT - Autoridade Tributária e Aduaneira</dc:creator>
  <cp:keywords>BF</cp:keywords>
  <dc:description>Beneficios Fiscais</dc:description>
  <cp:lastModifiedBy>Rute Conceicao Martins</cp:lastModifiedBy>
  <dcterms:created xsi:type="dcterms:W3CDTF">2019-08-23T11:26:10Z</dcterms:created>
  <dcterms:modified xsi:type="dcterms:W3CDTF">2021-10-06T15:17:52Z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0x010100EFDC2DF519FC4D8BB117FC66ED8C73E90091CCFC78279E7B4482A71491C057F62F</vt:lpwstr>
  </property>
</Properties>
</file>